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200" windowHeight="12855" activeTab="4"/>
  </bookViews>
  <sheets>
    <sheet name="Alpha Security Code referen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Sales Summary" sheetId="33" r:id="rId33"/>
    <sheet name="Commission &amp; Inventory" sheetId="34" r:id="rId34"/>
  </sheets>
  <definedNames/>
  <calcPr fullCalcOnLoad="1"/>
</workbook>
</file>

<file path=xl/sharedStrings.xml><?xml version="1.0" encoding="utf-8"?>
<sst xmlns="http://schemas.openxmlformats.org/spreadsheetml/2006/main" count="3301" uniqueCount="90">
  <si>
    <t>DAY  /  EVENING (Circle One)</t>
  </si>
  <si>
    <t>DATE:</t>
  </si>
  <si>
    <t>NAME:</t>
  </si>
  <si>
    <t>PRIZES PAID TO PULL TAB WINNERS</t>
  </si>
  <si>
    <t>PULL TAB MACHINE CASH</t>
  </si>
  <si>
    <t>Count of ticket</t>
  </si>
  <si>
    <t>Prize Value</t>
  </si>
  <si>
    <t>Prizes Paid</t>
  </si>
  <si>
    <t>Count</t>
  </si>
  <si>
    <t>Dollar Value</t>
  </si>
  <si>
    <t>Cash</t>
  </si>
  <si>
    <t>X</t>
  </si>
  <si>
    <t>=</t>
  </si>
  <si>
    <t>C</t>
  </si>
  <si>
    <t>B</t>
  </si>
  <si>
    <t>W</t>
  </si>
  <si>
    <t>Z</t>
  </si>
  <si>
    <t>BZ</t>
  </si>
  <si>
    <t>H</t>
  </si>
  <si>
    <t>TOTAL CASH IN MACHINE</t>
  </si>
  <si>
    <t>M</t>
  </si>
  <si>
    <t>N</t>
  </si>
  <si>
    <t>PULL TAB MACHINE SALES READING</t>
  </si>
  <si>
    <t>S</t>
  </si>
  <si>
    <t>OVER/(SHORT)</t>
  </si>
  <si>
    <t>F</t>
  </si>
  <si>
    <t>T</t>
  </si>
  <si>
    <t>A</t>
  </si>
  <si>
    <t>Y</t>
  </si>
  <si>
    <t>P</t>
  </si>
  <si>
    <t>MP</t>
  </si>
  <si>
    <t>D</t>
  </si>
  <si>
    <t>G</t>
  </si>
  <si>
    <t>TOTAL PRIZES PAID</t>
  </si>
  <si>
    <t>SUMMARY</t>
  </si>
  <si>
    <t>TOTAL CASH IN PTVM</t>
  </si>
  <si>
    <t>TOTAL PRIZES PAID (ABOVE)</t>
  </si>
  <si>
    <t>-</t>
  </si>
  <si>
    <t>NET SALES</t>
  </si>
  <si>
    <t>BEGINNING CASH</t>
  </si>
  <si>
    <t>+</t>
  </si>
  <si>
    <t>CASH ADDED TO FLOAT</t>
  </si>
  <si>
    <t>TOTAL ENDING CASH</t>
  </si>
  <si>
    <t>ACTUAL CASH ON HAND</t>
  </si>
  <si>
    <t xml:space="preserve">SIGNATURE: </t>
  </si>
  <si>
    <t>DAILY PULL TABS CASH BALANCING SHEET</t>
  </si>
  <si>
    <t>Month:</t>
  </si>
  <si>
    <t>TOTAL</t>
  </si>
  <si>
    <t>ESTIMATED MONTHLY PULL TABS COMMISSION &amp; INVENTORY SHEET</t>
  </si>
  <si>
    <t>Games</t>
  </si>
  <si>
    <t>Quantity per box</t>
  </si>
  <si>
    <t>Commission per box</t>
  </si>
  <si>
    <t>Commission per ticket</t>
  </si>
  <si>
    <t>Cost per box</t>
  </si>
  <si>
    <t>Cost per ticket</t>
  </si>
  <si>
    <t>Starting Inventory     (# of tickets)</t>
  </si>
  <si>
    <t>Added Inventory       (# of tickets)</t>
  </si>
  <si>
    <t>Remaining Inventory       (# of tickets)</t>
  </si>
  <si>
    <t>Cost of Inventory</t>
  </si>
  <si>
    <t>Bar 10</t>
  </si>
  <si>
    <t>BC Casino</t>
  </si>
  <si>
    <t>BuckA-Roo</t>
  </si>
  <si>
    <t>Lady Luck</t>
  </si>
  <si>
    <t>Pacific Royale</t>
  </si>
  <si>
    <t>MONTHLY PULL TABS SALES RECONCILIATION SHEET</t>
  </si>
  <si>
    <t>Gross Sales</t>
  </si>
  <si>
    <t>Price per ticket</t>
  </si>
  <si>
    <t>* Net Sales is also equivalent to Gross Sales - Cost of Inventory - Prizes Paid</t>
  </si>
  <si>
    <t>Net Sales (Commission Earned) *</t>
  </si>
  <si>
    <t xml:space="preserve"> </t>
  </si>
  <si>
    <t>PULL TAB WINNING TICKET ALPHA” SECURITY CODES</t>
  </si>
  <si>
    <t>Only fill in the cells shaded in yellow</t>
  </si>
  <si>
    <t>Gold Rush</t>
  </si>
  <si>
    <t>Pot of Gold</t>
  </si>
  <si>
    <t>Bar 10 Bonus</t>
  </si>
  <si>
    <t>Casino Gold</t>
  </si>
  <si>
    <t>Diamond Dollars</t>
  </si>
  <si>
    <t>Flaming 7's</t>
  </si>
  <si>
    <t>Payline</t>
  </si>
  <si>
    <t>Triple Cherries</t>
  </si>
  <si>
    <t>Chimp Change</t>
  </si>
  <si>
    <t>Crazy Cash</t>
  </si>
  <si>
    <t>Easy Eights</t>
  </si>
  <si>
    <t>Joker Jackpot</t>
  </si>
  <si>
    <t>Strike It Rich</t>
  </si>
  <si>
    <t>Big Bucks</t>
  </si>
  <si>
    <t>Cash Vault</t>
  </si>
  <si>
    <t>Fortune 500</t>
  </si>
  <si>
    <t>Ruby Riches</t>
  </si>
  <si>
    <t>Super Bar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</si>
</sst>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&quot;$&quot;#,##0.00"/>
    <numFmt numFmtId="174" formatCode="&quot;$&quot;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0"/>
      <name val="Tahoma"/>
      <family val="0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4"/>
      <name val="Tahoma"/>
      <family val="2"/>
    </font>
    <font>
      <sz val="11"/>
      <name val="Comic Sans MS"/>
      <family val="4"/>
    </font>
    <font>
      <b/>
      <i/>
      <sz val="10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0" fontId="5" fillId="33" borderId="13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33" borderId="13" xfId="0" applyFont="1" applyFill="1" applyBorder="1" applyAlignment="1">
      <alignment horizontal="center" wrapText="1"/>
    </xf>
    <xf numFmtId="173" fontId="5" fillId="33" borderId="11" xfId="0" applyNumberFormat="1" applyFont="1" applyFill="1" applyBorder="1" applyAlignment="1">
      <alignment horizontal="center" wrapText="1"/>
    </xf>
    <xf numFmtId="173" fontId="5" fillId="33" borderId="14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17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173" fontId="0" fillId="0" borderId="20" xfId="0" applyNumberFormat="1" applyBorder="1" applyAlignment="1">
      <alignment horizontal="center"/>
    </xf>
    <xf numFmtId="173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4" fillId="0" borderId="14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173" fontId="0" fillId="0" borderId="23" xfId="0" applyNumberForma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7" fontId="4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7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7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3" fontId="2" fillId="0" borderId="36" xfId="0" applyNumberFormat="1" applyFont="1" applyBorder="1" applyAlignment="1">
      <alignment horizontal="center" vertical="center"/>
    </xf>
    <xf numFmtId="173" fontId="2" fillId="0" borderId="37" xfId="0" applyNumberFormat="1" applyFont="1" applyBorder="1" applyAlignment="1">
      <alignment horizontal="center" vertical="center"/>
    </xf>
    <xf numFmtId="173" fontId="2" fillId="0" borderId="38" xfId="0" applyNumberFormat="1" applyFont="1" applyBorder="1" applyAlignment="1">
      <alignment horizontal="center" vertical="center"/>
    </xf>
    <xf numFmtId="173" fontId="2" fillId="0" borderId="39" xfId="0" applyNumberFormat="1" applyFont="1" applyBorder="1" applyAlignment="1">
      <alignment horizontal="center" vertical="center"/>
    </xf>
    <xf numFmtId="2" fontId="6" fillId="0" borderId="40" xfId="0" applyNumberFormat="1" applyFont="1" applyBorder="1" applyAlignment="1">
      <alignment horizontal="center" vertical="center"/>
    </xf>
    <xf numFmtId="2" fontId="6" fillId="0" borderId="41" xfId="0" applyNumberFormat="1" applyFont="1" applyBorder="1" applyAlignment="1">
      <alignment horizontal="center" vertical="center"/>
    </xf>
    <xf numFmtId="17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74" fontId="4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5" fillId="33" borderId="42" xfId="0" applyFont="1" applyFill="1" applyBorder="1" applyAlignment="1">
      <alignment horizontal="center" wrapText="1"/>
    </xf>
    <xf numFmtId="3" fontId="5" fillId="33" borderId="43" xfId="0" applyNumberFormat="1" applyFont="1" applyFill="1" applyBorder="1" applyAlignment="1" quotePrefix="1">
      <alignment horizontal="center" wrapText="1"/>
    </xf>
    <xf numFmtId="2" fontId="5" fillId="33" borderId="43" xfId="0" applyNumberFormat="1" applyFont="1" applyFill="1" applyBorder="1" applyAlignment="1">
      <alignment horizontal="center" wrapText="1"/>
    </xf>
    <xf numFmtId="173" fontId="5" fillId="33" borderId="43" xfId="0" applyNumberFormat="1" applyFont="1" applyFill="1" applyBorder="1" applyAlignment="1" quotePrefix="1">
      <alignment horizontal="center" wrapText="1"/>
    </xf>
    <xf numFmtId="174" fontId="5" fillId="33" borderId="43" xfId="0" applyNumberFormat="1" applyFont="1" applyFill="1" applyBorder="1" applyAlignment="1">
      <alignment horizontal="center" wrapText="1"/>
    </xf>
    <xf numFmtId="173" fontId="5" fillId="33" borderId="43" xfId="0" applyNumberFormat="1" applyFont="1" applyFill="1" applyBorder="1" applyAlignment="1">
      <alignment horizontal="center" wrapText="1"/>
    </xf>
    <xf numFmtId="3" fontId="5" fillId="33" borderId="44" xfId="0" applyNumberFormat="1" applyFont="1" applyFill="1" applyBorder="1" applyAlignment="1" quotePrefix="1">
      <alignment horizontal="center" wrapText="1"/>
    </xf>
    <xf numFmtId="0" fontId="5" fillId="33" borderId="45" xfId="0" applyFont="1" applyFill="1" applyBorder="1" applyAlignment="1">
      <alignment horizontal="center" wrapText="1"/>
    </xf>
    <xf numFmtId="173" fontId="0" fillId="0" borderId="46" xfId="0" applyNumberFormat="1" applyBorder="1" applyAlignment="1">
      <alignment horizontal="center"/>
    </xf>
    <xf numFmtId="174" fontId="0" fillId="0" borderId="46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173" fontId="0" fillId="0" borderId="47" xfId="0" applyNumberFormat="1" applyBorder="1" applyAlignment="1">
      <alignment horizontal="center"/>
    </xf>
    <xf numFmtId="3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3" fontId="4" fillId="0" borderId="44" xfId="0" applyNumberFormat="1" applyFont="1" applyBorder="1" applyAlignment="1">
      <alignment horizontal="center"/>
    </xf>
    <xf numFmtId="173" fontId="4" fillId="0" borderId="44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174" fontId="0" fillId="0" borderId="0" xfId="0" applyNumberFormat="1" applyAlignment="1">
      <alignment horizontal="left"/>
    </xf>
    <xf numFmtId="0" fontId="5" fillId="33" borderId="45" xfId="0" applyFont="1" applyFill="1" applyBorder="1" applyAlignment="1" quotePrefix="1">
      <alignment horizontal="center" wrapText="1"/>
    </xf>
    <xf numFmtId="173" fontId="4" fillId="0" borderId="0" xfId="0" applyNumberFormat="1" applyFont="1" applyBorder="1" applyAlignment="1">
      <alignment/>
    </xf>
    <xf numFmtId="173" fontId="4" fillId="0" borderId="45" xfId="0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173" fontId="5" fillId="33" borderId="48" xfId="0" applyNumberFormat="1" applyFont="1" applyFill="1" applyBorder="1" applyAlignment="1" quotePrefix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47" xfId="0" applyBorder="1" applyAlignment="1">
      <alignment horizont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 quotePrefix="1">
      <alignment horizontal="left"/>
    </xf>
    <xf numFmtId="0" fontId="0" fillId="34" borderId="12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173" fontId="4" fillId="34" borderId="50" xfId="0" applyNumberFormat="1" applyFont="1" applyFill="1" applyBorder="1" applyAlignment="1">
      <alignment horizontal="center"/>
    </xf>
    <xf numFmtId="0" fontId="8" fillId="34" borderId="12" xfId="0" applyFont="1" applyFill="1" applyBorder="1" applyAlignment="1" quotePrefix="1">
      <alignment horizontal="left"/>
    </xf>
    <xf numFmtId="0" fontId="8" fillId="34" borderId="12" xfId="0" applyFont="1" applyFill="1" applyBorder="1" applyAlignment="1">
      <alignment/>
    </xf>
    <xf numFmtId="0" fontId="0" fillId="0" borderId="47" xfId="0" applyFont="1" applyBorder="1" applyAlignment="1">
      <alignment horizontal="center" wrapText="1"/>
    </xf>
    <xf numFmtId="0" fontId="4" fillId="0" borderId="51" xfId="0" applyFont="1" applyBorder="1" applyAlignment="1">
      <alignment wrapText="1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/>
    </xf>
    <xf numFmtId="0" fontId="8" fillId="34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0" fillId="34" borderId="46" xfId="0" applyNumberFormat="1" applyFill="1" applyBorder="1" applyAlignment="1" applyProtection="1">
      <alignment horizontal="center"/>
      <protection locked="0"/>
    </xf>
    <xf numFmtId="3" fontId="0" fillId="34" borderId="47" xfId="0" applyNumberFormat="1" applyFill="1" applyBorder="1" applyAlignment="1" applyProtection="1">
      <alignment horizontal="center"/>
      <protection locked="0"/>
    </xf>
    <xf numFmtId="0" fontId="4" fillId="0" borderId="3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1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4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73" fontId="0" fillId="0" borderId="26" xfId="0" applyNumberFormat="1" applyFont="1" applyBorder="1" applyAlignment="1">
      <alignment horizontal="center"/>
    </xf>
    <xf numFmtId="173" fontId="0" fillId="0" borderId="52" xfId="0" applyNumberFormat="1" applyFont="1" applyBorder="1" applyAlignment="1">
      <alignment horizontal="center"/>
    </xf>
    <xf numFmtId="173" fontId="4" fillId="34" borderId="23" xfId="0" applyNumberFormat="1" applyFont="1" applyFill="1" applyBorder="1" applyAlignment="1">
      <alignment horizontal="center"/>
    </xf>
    <xf numFmtId="173" fontId="4" fillId="34" borderId="50" xfId="0" applyNumberFormat="1" applyFont="1" applyFill="1" applyBorder="1" applyAlignment="1">
      <alignment horizontal="center"/>
    </xf>
    <xf numFmtId="7" fontId="4" fillId="0" borderId="10" xfId="0" applyNumberFormat="1" applyFont="1" applyBorder="1" applyAlignment="1">
      <alignment horizontal="center"/>
    </xf>
    <xf numFmtId="7" fontId="4" fillId="0" borderId="2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4" fillId="0" borderId="24" xfId="0" applyNumberFormat="1" applyFont="1" applyBorder="1" applyAlignment="1">
      <alignment horizontal="center"/>
    </xf>
    <xf numFmtId="173" fontId="0" fillId="34" borderId="0" xfId="0" applyNumberFormat="1" applyFont="1" applyFill="1" applyBorder="1" applyAlignment="1">
      <alignment horizontal="center"/>
    </xf>
    <xf numFmtId="173" fontId="0" fillId="34" borderId="53" xfId="0" applyNumberFormat="1" applyFont="1" applyFill="1" applyBorder="1" applyAlignment="1">
      <alignment horizontal="center"/>
    </xf>
    <xf numFmtId="173" fontId="0" fillId="34" borderId="12" xfId="0" applyNumberFormat="1" applyFont="1" applyFill="1" applyBorder="1" applyAlignment="1">
      <alignment horizontal="center"/>
    </xf>
    <xf numFmtId="173" fontId="0" fillId="34" borderId="54" xfId="0" applyNumberFormat="1" applyFont="1" applyFill="1" applyBorder="1" applyAlignment="1">
      <alignment horizontal="center"/>
    </xf>
    <xf numFmtId="173" fontId="0" fillId="0" borderId="23" xfId="0" applyNumberFormat="1" applyFont="1" applyBorder="1" applyAlignment="1">
      <alignment horizontal="center"/>
    </xf>
    <xf numFmtId="173" fontId="0" fillId="0" borderId="50" xfId="0" applyNumberFormat="1" applyFont="1" applyBorder="1" applyAlignment="1">
      <alignment horizontal="center"/>
    </xf>
    <xf numFmtId="173" fontId="0" fillId="0" borderId="12" xfId="0" applyNumberFormat="1" applyFont="1" applyBorder="1" applyAlignment="1">
      <alignment horizontal="center"/>
    </xf>
    <xf numFmtId="173" fontId="0" fillId="0" borderId="54" xfId="0" applyNumberFormat="1" applyFont="1" applyBorder="1" applyAlignment="1">
      <alignment horizontal="center"/>
    </xf>
    <xf numFmtId="0" fontId="0" fillId="0" borderId="35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6" fillId="0" borderId="0" xfId="0" applyFont="1" applyAlignment="1" quotePrefix="1">
      <alignment horizontal="center"/>
    </xf>
    <xf numFmtId="174" fontId="2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152400</xdr:colOff>
      <xdr:row>3</xdr:row>
      <xdr:rowOff>76200</xdr:rowOff>
    </xdr:to>
    <xdr:pic>
      <xdr:nvPicPr>
        <xdr:cNvPr id="1" name="Picture 2" descr="bclc-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sheetData>
    <row r="1" ht="12.75">
      <c r="A1" t="s">
        <v>69</v>
      </c>
    </row>
    <row r="4" ht="16.5">
      <c r="K4" s="114"/>
    </row>
    <row r="5" spans="1:11" ht="16.5">
      <c r="A5" s="115" t="s">
        <v>70</v>
      </c>
      <c r="K5" s="114"/>
    </row>
  </sheetData>
  <sheetProtection/>
  <printOptions/>
  <pageMargins left="0.75" right="0.75" top="0.75" bottom="0.75" header="0.5" footer="0.5"/>
  <pageSetup horizontalDpi="600" verticalDpi="600" orientation="portrait" r:id="rId4"/>
  <headerFooter alignWithMargins="0">
    <oddFooter>&amp;RREVISED: August 2006
CORPORATE SECURITY</oddFooter>
  </headerFooter>
  <drawing r:id="rId3"/>
  <legacyDrawing r:id="rId2"/>
  <oleObjects>
    <oleObject progId="Word.Document.8" shapeId="10245346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I37:J37"/>
    <mergeCell ref="D35:F35"/>
    <mergeCell ref="D36:F36"/>
    <mergeCell ref="I35:J35"/>
    <mergeCell ref="I36:J36"/>
    <mergeCell ref="H19:J19"/>
    <mergeCell ref="I32:J32"/>
    <mergeCell ref="I33:J33"/>
    <mergeCell ref="D34:F34"/>
    <mergeCell ref="A1:L1"/>
    <mergeCell ref="A2:L2"/>
    <mergeCell ref="H16:J16"/>
    <mergeCell ref="H18:J18"/>
    <mergeCell ref="A8:F8"/>
    <mergeCell ref="H8:L8"/>
    <mergeCell ref="D39:F39"/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  <mergeCell ref="I36:J36"/>
    <mergeCell ref="H19:J19"/>
    <mergeCell ref="I32:J32"/>
    <mergeCell ref="I33:J33"/>
    <mergeCell ref="D34:F34"/>
    <mergeCell ref="D39:F39"/>
    <mergeCell ref="I37:J37"/>
    <mergeCell ref="D35:F35"/>
    <mergeCell ref="D36:F36"/>
    <mergeCell ref="I35:J35"/>
    <mergeCell ref="A1:L1"/>
    <mergeCell ref="A2:L2"/>
    <mergeCell ref="H16:J16"/>
    <mergeCell ref="H18:J18"/>
    <mergeCell ref="A8:F8"/>
    <mergeCell ref="H8:L8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I37:J37"/>
    <mergeCell ref="D35:F35"/>
    <mergeCell ref="D36:F36"/>
    <mergeCell ref="I35:J35"/>
    <mergeCell ref="I36:J36"/>
    <mergeCell ref="H19:J19"/>
    <mergeCell ref="I32:J32"/>
    <mergeCell ref="I33:J33"/>
    <mergeCell ref="D34:F34"/>
    <mergeCell ref="A1:L1"/>
    <mergeCell ref="A2:L2"/>
    <mergeCell ref="H16:J16"/>
    <mergeCell ref="H18:J18"/>
    <mergeCell ref="A8:F8"/>
    <mergeCell ref="H8:L8"/>
    <mergeCell ref="D39:F39"/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  <mergeCell ref="I36:J36"/>
    <mergeCell ref="H19:J19"/>
    <mergeCell ref="I32:J32"/>
    <mergeCell ref="I33:J33"/>
    <mergeCell ref="D34:F34"/>
    <mergeCell ref="D39:F39"/>
    <mergeCell ref="I37:J37"/>
    <mergeCell ref="D35:F35"/>
    <mergeCell ref="D36:F36"/>
    <mergeCell ref="I35:J35"/>
    <mergeCell ref="A1:L1"/>
    <mergeCell ref="A2:L2"/>
    <mergeCell ref="H16:J16"/>
    <mergeCell ref="H18:J18"/>
    <mergeCell ref="A8:F8"/>
    <mergeCell ref="H8:L8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I37:J37"/>
    <mergeCell ref="D35:F35"/>
    <mergeCell ref="D36:F36"/>
    <mergeCell ref="I35:J35"/>
    <mergeCell ref="I36:J36"/>
    <mergeCell ref="H19:J19"/>
    <mergeCell ref="I32:J32"/>
    <mergeCell ref="I33:J33"/>
    <mergeCell ref="D34:F34"/>
    <mergeCell ref="A1:L1"/>
    <mergeCell ref="A2:L2"/>
    <mergeCell ref="H16:J16"/>
    <mergeCell ref="H18:J18"/>
    <mergeCell ref="A8:F8"/>
    <mergeCell ref="H8:L8"/>
    <mergeCell ref="D39:F39"/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  <mergeCell ref="I36:J36"/>
    <mergeCell ref="H19:J19"/>
    <mergeCell ref="I32:J32"/>
    <mergeCell ref="I33:J33"/>
    <mergeCell ref="D34:F34"/>
    <mergeCell ref="D39:F39"/>
    <mergeCell ref="I37:J37"/>
    <mergeCell ref="D35:F35"/>
    <mergeCell ref="D36:F36"/>
    <mergeCell ref="I35:J35"/>
    <mergeCell ref="A1:L1"/>
    <mergeCell ref="A2:L2"/>
    <mergeCell ref="H16:J16"/>
    <mergeCell ref="H18:J18"/>
    <mergeCell ref="A8:F8"/>
    <mergeCell ref="H8:L8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I37:J37"/>
    <mergeCell ref="D35:F35"/>
    <mergeCell ref="D36:F36"/>
    <mergeCell ref="I35:J35"/>
    <mergeCell ref="I36:J36"/>
    <mergeCell ref="H19:J19"/>
    <mergeCell ref="I32:J32"/>
    <mergeCell ref="I33:J33"/>
    <mergeCell ref="D34:F34"/>
    <mergeCell ref="A1:L1"/>
    <mergeCell ref="A2:L2"/>
    <mergeCell ref="H16:J16"/>
    <mergeCell ref="H18:J18"/>
    <mergeCell ref="A8:F8"/>
    <mergeCell ref="H8:L8"/>
    <mergeCell ref="D39:F39"/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  <mergeCell ref="I36:J36"/>
    <mergeCell ref="H19:J19"/>
    <mergeCell ref="I32:J32"/>
    <mergeCell ref="I33:J33"/>
    <mergeCell ref="D34:F34"/>
    <mergeCell ref="D39:F39"/>
    <mergeCell ref="I37:J37"/>
    <mergeCell ref="D35:F35"/>
    <mergeCell ref="D36:F36"/>
    <mergeCell ref="I35:J35"/>
    <mergeCell ref="A1:L1"/>
    <mergeCell ref="A2:L2"/>
    <mergeCell ref="H16:J16"/>
    <mergeCell ref="H18:J18"/>
    <mergeCell ref="A8:F8"/>
    <mergeCell ref="H8:L8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I37:J37"/>
    <mergeCell ref="D35:F35"/>
    <mergeCell ref="D36:F36"/>
    <mergeCell ref="I35:J35"/>
    <mergeCell ref="I36:J36"/>
    <mergeCell ref="H19:J19"/>
    <mergeCell ref="I32:J32"/>
    <mergeCell ref="I33:J33"/>
    <mergeCell ref="D34:F34"/>
    <mergeCell ref="A1:L1"/>
    <mergeCell ref="A2:L2"/>
    <mergeCell ref="H16:J16"/>
    <mergeCell ref="H18:J18"/>
    <mergeCell ref="A8:F8"/>
    <mergeCell ref="H8:L8"/>
    <mergeCell ref="D39:F39"/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  <mergeCell ref="I36:J36"/>
    <mergeCell ref="H19:J19"/>
    <mergeCell ref="I32:J32"/>
    <mergeCell ref="I33:J33"/>
    <mergeCell ref="D34:F34"/>
    <mergeCell ref="D39:F39"/>
    <mergeCell ref="I37:J37"/>
    <mergeCell ref="D35:F35"/>
    <mergeCell ref="D36:F36"/>
    <mergeCell ref="I35:J35"/>
    <mergeCell ref="A1:L1"/>
    <mergeCell ref="A2:L2"/>
    <mergeCell ref="H16:J16"/>
    <mergeCell ref="H18:J18"/>
    <mergeCell ref="A8:F8"/>
    <mergeCell ref="H8:L8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B10" sqref="B10:B22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I37:J37"/>
    <mergeCell ref="D35:F35"/>
    <mergeCell ref="D36:F36"/>
    <mergeCell ref="I35:J35"/>
    <mergeCell ref="I36:J36"/>
    <mergeCell ref="H19:J19"/>
    <mergeCell ref="I32:J32"/>
    <mergeCell ref="I33:J33"/>
    <mergeCell ref="D34:F34"/>
    <mergeCell ref="A1:L1"/>
    <mergeCell ref="A2:L2"/>
    <mergeCell ref="H16:J16"/>
    <mergeCell ref="H18:J18"/>
    <mergeCell ref="A8:F8"/>
    <mergeCell ref="H8:L8"/>
    <mergeCell ref="D39:F39"/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I37:J37"/>
    <mergeCell ref="D35:F35"/>
    <mergeCell ref="D36:F36"/>
    <mergeCell ref="I35:J35"/>
    <mergeCell ref="I36:J36"/>
    <mergeCell ref="H19:J19"/>
    <mergeCell ref="I32:J32"/>
    <mergeCell ref="I33:J33"/>
    <mergeCell ref="D34:F34"/>
    <mergeCell ref="A1:L1"/>
    <mergeCell ref="A2:L2"/>
    <mergeCell ref="H16:J16"/>
    <mergeCell ref="H18:J18"/>
    <mergeCell ref="A8:F8"/>
    <mergeCell ref="H8:L8"/>
    <mergeCell ref="D39:F39"/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  <mergeCell ref="I36:J36"/>
    <mergeCell ref="H19:J19"/>
    <mergeCell ref="I32:J32"/>
    <mergeCell ref="I33:J33"/>
    <mergeCell ref="D34:F34"/>
    <mergeCell ref="D39:F39"/>
    <mergeCell ref="I37:J37"/>
    <mergeCell ref="D35:F35"/>
    <mergeCell ref="D36:F36"/>
    <mergeCell ref="I35:J35"/>
    <mergeCell ref="A1:L1"/>
    <mergeCell ref="A2:L2"/>
    <mergeCell ref="H16:J16"/>
    <mergeCell ref="H18:J18"/>
    <mergeCell ref="A8:F8"/>
    <mergeCell ref="H8:L8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I37:J37"/>
    <mergeCell ref="D35:F35"/>
    <mergeCell ref="D36:F36"/>
    <mergeCell ref="I35:J35"/>
    <mergeCell ref="I36:J36"/>
    <mergeCell ref="H19:J19"/>
    <mergeCell ref="I32:J32"/>
    <mergeCell ref="I33:J33"/>
    <mergeCell ref="D34:F34"/>
    <mergeCell ref="A1:L1"/>
    <mergeCell ref="A2:L2"/>
    <mergeCell ref="H16:J16"/>
    <mergeCell ref="H18:J18"/>
    <mergeCell ref="A8:F8"/>
    <mergeCell ref="H8:L8"/>
    <mergeCell ref="D39:F39"/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  <mergeCell ref="I36:J36"/>
    <mergeCell ref="H19:J19"/>
    <mergeCell ref="I32:J32"/>
    <mergeCell ref="I33:J33"/>
    <mergeCell ref="D34:F34"/>
    <mergeCell ref="D39:F39"/>
    <mergeCell ref="I37:J37"/>
    <mergeCell ref="D35:F35"/>
    <mergeCell ref="D36:F36"/>
    <mergeCell ref="I35:J35"/>
    <mergeCell ref="A1:L1"/>
    <mergeCell ref="A2:L2"/>
    <mergeCell ref="H16:J16"/>
    <mergeCell ref="H18:J18"/>
    <mergeCell ref="A8:F8"/>
    <mergeCell ref="H8:L8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I37:J37"/>
    <mergeCell ref="D35:F35"/>
    <mergeCell ref="D36:F36"/>
    <mergeCell ref="I35:J35"/>
    <mergeCell ref="I36:J36"/>
    <mergeCell ref="H19:J19"/>
    <mergeCell ref="I32:J32"/>
    <mergeCell ref="I33:J33"/>
    <mergeCell ref="D34:F34"/>
    <mergeCell ref="A1:L1"/>
    <mergeCell ref="A2:L2"/>
    <mergeCell ref="H16:J16"/>
    <mergeCell ref="H18:J18"/>
    <mergeCell ref="A8:F8"/>
    <mergeCell ref="H8:L8"/>
    <mergeCell ref="D39:F39"/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  <mergeCell ref="I36:J36"/>
    <mergeCell ref="H19:J19"/>
    <mergeCell ref="I32:J32"/>
    <mergeCell ref="I33:J33"/>
    <mergeCell ref="D34:F34"/>
    <mergeCell ref="D39:F39"/>
    <mergeCell ref="I37:J37"/>
    <mergeCell ref="D35:F35"/>
    <mergeCell ref="D36:F36"/>
    <mergeCell ref="I35:J35"/>
    <mergeCell ref="A1:L1"/>
    <mergeCell ref="A2:L2"/>
    <mergeCell ref="H16:J16"/>
    <mergeCell ref="H18:J18"/>
    <mergeCell ref="A8:F8"/>
    <mergeCell ref="H8:L8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I37:J37"/>
    <mergeCell ref="D35:F35"/>
    <mergeCell ref="D36:F36"/>
    <mergeCell ref="I35:J35"/>
    <mergeCell ref="I36:J36"/>
    <mergeCell ref="H19:J19"/>
    <mergeCell ref="I32:J32"/>
    <mergeCell ref="I33:J33"/>
    <mergeCell ref="D34:F34"/>
    <mergeCell ref="A1:L1"/>
    <mergeCell ref="A2:L2"/>
    <mergeCell ref="H16:J16"/>
    <mergeCell ref="H18:J18"/>
    <mergeCell ref="A8:F8"/>
    <mergeCell ref="H8:L8"/>
    <mergeCell ref="D39:F39"/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  <mergeCell ref="I36:J36"/>
    <mergeCell ref="H19:J19"/>
    <mergeCell ref="I32:J32"/>
    <mergeCell ref="I33:J33"/>
    <mergeCell ref="D34:F34"/>
    <mergeCell ref="D39:F39"/>
    <mergeCell ref="I37:J37"/>
    <mergeCell ref="D35:F35"/>
    <mergeCell ref="D36:F36"/>
    <mergeCell ref="I35:J35"/>
    <mergeCell ref="A1:L1"/>
    <mergeCell ref="A2:L2"/>
    <mergeCell ref="H16:J16"/>
    <mergeCell ref="H18:J18"/>
    <mergeCell ref="A8:F8"/>
    <mergeCell ref="H8:L8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I37:J37"/>
    <mergeCell ref="D35:F35"/>
    <mergeCell ref="D36:F36"/>
    <mergeCell ref="I35:J35"/>
    <mergeCell ref="I36:J36"/>
    <mergeCell ref="H19:J19"/>
    <mergeCell ref="I32:J32"/>
    <mergeCell ref="I33:J33"/>
    <mergeCell ref="D34:F34"/>
    <mergeCell ref="A1:L1"/>
    <mergeCell ref="A2:L2"/>
    <mergeCell ref="H16:J16"/>
    <mergeCell ref="H18:J18"/>
    <mergeCell ref="A8:F8"/>
    <mergeCell ref="H8:L8"/>
    <mergeCell ref="D39:F39"/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  <mergeCell ref="I36:J36"/>
    <mergeCell ref="H19:J19"/>
    <mergeCell ref="I32:J32"/>
    <mergeCell ref="I33:J33"/>
    <mergeCell ref="D34:F34"/>
    <mergeCell ref="D39:F39"/>
    <mergeCell ref="I37:J37"/>
    <mergeCell ref="D35:F35"/>
    <mergeCell ref="D36:F36"/>
    <mergeCell ref="I35:J35"/>
    <mergeCell ref="A1:L1"/>
    <mergeCell ref="A2:L2"/>
    <mergeCell ref="H16:J16"/>
    <mergeCell ref="H18:J18"/>
    <mergeCell ref="A8:F8"/>
    <mergeCell ref="H8:L8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B10" sqref="B10:B22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3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  <mergeCell ref="I36:J36"/>
    <mergeCell ref="H19:J19"/>
    <mergeCell ref="I32:J32"/>
    <mergeCell ref="I33:J33"/>
    <mergeCell ref="D34:F34"/>
    <mergeCell ref="D39:F39"/>
    <mergeCell ref="I37:J37"/>
    <mergeCell ref="D35:F35"/>
    <mergeCell ref="D36:F36"/>
    <mergeCell ref="I35:J35"/>
    <mergeCell ref="A1:L1"/>
    <mergeCell ref="A2:L2"/>
    <mergeCell ref="H16:J16"/>
    <mergeCell ref="H18:J18"/>
    <mergeCell ref="A8:F8"/>
    <mergeCell ref="H8:L8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I37:J37"/>
    <mergeCell ref="D35:F35"/>
    <mergeCell ref="D36:F36"/>
    <mergeCell ref="I35:J35"/>
    <mergeCell ref="I36:J36"/>
    <mergeCell ref="H19:J19"/>
    <mergeCell ref="I32:J32"/>
    <mergeCell ref="I33:J33"/>
    <mergeCell ref="D34:F34"/>
    <mergeCell ref="A1:L1"/>
    <mergeCell ref="A2:L2"/>
    <mergeCell ref="H16:J16"/>
    <mergeCell ref="H18:J18"/>
    <mergeCell ref="A8:F8"/>
    <mergeCell ref="H8:L8"/>
    <mergeCell ref="D39:F39"/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  <mergeCell ref="I36:J36"/>
    <mergeCell ref="H19:J19"/>
    <mergeCell ref="I32:J32"/>
    <mergeCell ref="I33:J33"/>
    <mergeCell ref="D34:F34"/>
    <mergeCell ref="D39:F39"/>
    <mergeCell ref="I37:J37"/>
    <mergeCell ref="D35:F35"/>
    <mergeCell ref="D36:F36"/>
    <mergeCell ref="I35:J35"/>
    <mergeCell ref="A1:L1"/>
    <mergeCell ref="A2:L2"/>
    <mergeCell ref="H16:J16"/>
    <mergeCell ref="H18:J18"/>
    <mergeCell ref="A8:F8"/>
    <mergeCell ref="H8:L8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42"/>
  <sheetViews>
    <sheetView showFormulas="1"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I37:J37"/>
    <mergeCell ref="D35:F35"/>
    <mergeCell ref="D36:F36"/>
    <mergeCell ref="I35:J35"/>
    <mergeCell ref="I36:J36"/>
    <mergeCell ref="H19:J19"/>
    <mergeCell ref="I32:J32"/>
    <mergeCell ref="I33:J33"/>
    <mergeCell ref="D34:F34"/>
    <mergeCell ref="A1:L1"/>
    <mergeCell ref="A2:L2"/>
    <mergeCell ref="H16:J16"/>
    <mergeCell ref="H18:J18"/>
    <mergeCell ref="A8:F8"/>
    <mergeCell ref="H8:L8"/>
    <mergeCell ref="D39:F39"/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21"/>
  <sheetViews>
    <sheetView zoomScale="85" zoomScaleNormal="85" zoomScalePageLayoutView="0" workbookViewId="0" topLeftCell="A1">
      <selection activeCell="A9" sqref="A9"/>
    </sheetView>
  </sheetViews>
  <sheetFormatPr defaultColWidth="9.140625" defaultRowHeight="12.75"/>
  <cols>
    <col min="1" max="6" width="19.421875" style="0" customWidth="1"/>
  </cols>
  <sheetData>
    <row r="1" spans="1:12" ht="18">
      <c r="A1" s="173" t="s">
        <v>64</v>
      </c>
      <c r="B1" s="173"/>
      <c r="C1" s="173"/>
      <c r="D1" s="173"/>
      <c r="E1" s="173"/>
      <c r="F1" s="173"/>
      <c r="G1" s="52"/>
      <c r="H1" s="52"/>
      <c r="I1" s="52"/>
      <c r="J1" s="52"/>
      <c r="K1" s="52"/>
      <c r="L1" s="52"/>
    </row>
    <row r="4" spans="2:7" ht="15.75" thickBot="1">
      <c r="B4" s="53" t="s">
        <v>46</v>
      </c>
      <c r="C4" s="174"/>
      <c r="D4" s="174"/>
      <c r="E4" s="54"/>
      <c r="F4" s="55"/>
      <c r="G4" s="55"/>
    </row>
    <row r="7" ht="13.5" thickBot="1"/>
    <row r="8" spans="1:6" ht="13.5" customHeight="1">
      <c r="A8" s="56">
        <v>1</v>
      </c>
      <c r="B8" s="57">
        <v>2</v>
      </c>
      <c r="C8" s="57">
        <v>3</v>
      </c>
      <c r="D8" s="57">
        <v>4</v>
      </c>
      <c r="E8" s="57">
        <v>5</v>
      </c>
      <c r="F8" s="58">
        <v>6</v>
      </c>
    </row>
    <row r="9" spans="1:6" ht="54" customHeight="1">
      <c r="A9" s="71">
        <f>1!$L$16-1!$F$28</f>
        <v>0</v>
      </c>
      <c r="B9" s="68">
        <f>2!$L$16-2!$F$28</f>
        <v>0</v>
      </c>
      <c r="C9" s="68">
        <f>3!$L$16-3!$F$28</f>
        <v>0</v>
      </c>
      <c r="D9" s="68">
        <f>4!$L$16-4!$F$28</f>
        <v>0</v>
      </c>
      <c r="E9" s="68">
        <f>5!$L$16-5!$F$28</f>
        <v>0</v>
      </c>
      <c r="F9" s="69">
        <f>6!$L$16-6!$F$28</f>
        <v>0</v>
      </c>
    </row>
    <row r="10" spans="1:6" ht="13.5" customHeight="1">
      <c r="A10" s="59">
        <v>7</v>
      </c>
      <c r="B10" s="60">
        <v>8</v>
      </c>
      <c r="C10" s="60">
        <v>9</v>
      </c>
      <c r="D10" s="60">
        <v>10</v>
      </c>
      <c r="E10" s="60">
        <v>11</v>
      </c>
      <c r="F10" s="61">
        <v>12</v>
      </c>
    </row>
    <row r="11" spans="1:6" ht="54" customHeight="1">
      <c r="A11" s="71">
        <f>7!$L$16-7!$F$28</f>
        <v>0</v>
      </c>
      <c r="B11" s="68">
        <f>8!$L$16-8!$F$28</f>
        <v>0</v>
      </c>
      <c r="C11" s="68">
        <f>9!$L$16-9!$F$28</f>
        <v>0</v>
      </c>
      <c r="D11" s="68">
        <f>'10'!$L$16-'10'!$F$28</f>
        <v>0</v>
      </c>
      <c r="E11" s="68">
        <f>'11'!$L$16-'11'!$F$28</f>
        <v>0</v>
      </c>
      <c r="F11" s="69">
        <f>'12'!$L$16-'12'!$F$28</f>
        <v>0</v>
      </c>
    </row>
    <row r="12" spans="1:6" ht="13.5" customHeight="1">
      <c r="A12" s="59">
        <v>13</v>
      </c>
      <c r="B12" s="60">
        <v>14</v>
      </c>
      <c r="C12" s="60">
        <v>15</v>
      </c>
      <c r="D12" s="60">
        <v>16</v>
      </c>
      <c r="E12" s="60">
        <v>17</v>
      </c>
      <c r="F12" s="61">
        <v>18</v>
      </c>
    </row>
    <row r="13" spans="1:6" ht="54" customHeight="1">
      <c r="A13" s="71">
        <f>'13'!$L$16-'13'!$F$28</f>
        <v>0</v>
      </c>
      <c r="B13" s="68">
        <f>'14'!$L$16-'14'!$F$28</f>
        <v>0</v>
      </c>
      <c r="C13" s="68">
        <f>'15'!$L$16-'15'!$F$28</f>
        <v>0</v>
      </c>
      <c r="D13" s="68">
        <f>'16'!$L$16-'16'!$F$28</f>
        <v>0</v>
      </c>
      <c r="E13" s="68">
        <f>'17'!$L$16-'17'!$F$28</f>
        <v>0</v>
      </c>
      <c r="F13" s="69">
        <f>'18'!$L$16-'18'!$F$28</f>
        <v>0</v>
      </c>
    </row>
    <row r="14" spans="1:6" ht="13.5" customHeight="1">
      <c r="A14" s="59">
        <v>19</v>
      </c>
      <c r="B14" s="60">
        <v>20</v>
      </c>
      <c r="C14" s="60">
        <v>21</v>
      </c>
      <c r="D14" s="60">
        <v>22</v>
      </c>
      <c r="E14" s="60">
        <v>23</v>
      </c>
      <c r="F14" s="61">
        <v>24</v>
      </c>
    </row>
    <row r="15" spans="1:6" ht="54" customHeight="1">
      <c r="A15" s="71">
        <f>'19'!$L$16-'19'!$F$28</f>
        <v>0</v>
      </c>
      <c r="B15" s="68">
        <f>'20'!$L$16-'20'!$F$28</f>
        <v>0</v>
      </c>
      <c r="C15" s="68">
        <f>'21'!$L$16-'21'!$F$28</f>
        <v>0</v>
      </c>
      <c r="D15" s="68">
        <f>'22'!$L$16-'22'!$F$28</f>
        <v>0</v>
      </c>
      <c r="E15" s="68">
        <f>'23'!$L$16-'23'!$F$28</f>
        <v>0</v>
      </c>
      <c r="F15" s="69">
        <f>'24'!$L$16-'24'!$F$28</f>
        <v>0</v>
      </c>
    </row>
    <row r="16" spans="1:6" ht="13.5" customHeight="1">
      <c r="A16" s="59">
        <v>25</v>
      </c>
      <c r="B16" s="60">
        <v>26</v>
      </c>
      <c r="C16" s="60">
        <v>27</v>
      </c>
      <c r="D16" s="60">
        <v>28</v>
      </c>
      <c r="E16" s="60">
        <v>29</v>
      </c>
      <c r="F16" s="61">
        <v>30</v>
      </c>
    </row>
    <row r="17" spans="1:6" ht="54" customHeight="1" thickBot="1">
      <c r="A17" s="71">
        <f>'25'!$L$16-'25'!$F$28</f>
        <v>0</v>
      </c>
      <c r="B17" s="68">
        <f>'26'!$L$16-'26'!$F$28</f>
        <v>0</v>
      </c>
      <c r="C17" s="68">
        <f>'27'!$L$16-'27'!$F$28</f>
        <v>0</v>
      </c>
      <c r="D17" s="68">
        <f>'28'!$L$16-'28'!$F$28</f>
        <v>0</v>
      </c>
      <c r="E17" s="68">
        <f>'29'!$L$16-'29'!$F$28</f>
        <v>0</v>
      </c>
      <c r="F17" s="69">
        <f>'30'!$L$16-'30'!$F$28</f>
        <v>0</v>
      </c>
    </row>
    <row r="18" spans="1:6" ht="13.5" customHeight="1">
      <c r="A18" s="62">
        <v>31</v>
      </c>
      <c r="B18" s="63"/>
      <c r="C18" s="32"/>
      <c r="D18" s="32"/>
      <c r="E18" s="32"/>
      <c r="F18" s="32"/>
    </row>
    <row r="19" spans="1:6" ht="54" customHeight="1" thickBot="1">
      <c r="A19" s="70">
        <f>'31'!$L$16-'31'!$F$28</f>
        <v>0</v>
      </c>
      <c r="B19" s="64"/>
      <c r="C19" s="65"/>
      <c r="D19" s="65"/>
      <c r="E19" s="65"/>
      <c r="F19" s="65"/>
    </row>
    <row r="20" ht="13.5" thickBot="1"/>
    <row r="21" spans="1:4" s="67" customFormat="1" ht="32.25" customHeight="1" thickBot="1" thickTop="1">
      <c r="A21" s="66"/>
      <c r="C21" s="72" t="s">
        <v>47</v>
      </c>
      <c r="D21" s="73">
        <f>SUM(A9:F9)+SUM(A11:F11)+SUM(A13:F13)+SUM(A15:F15)+SUM(A17:F17)+A19</f>
        <v>0</v>
      </c>
    </row>
    <row r="22" ht="13.5" thickTop="1"/>
  </sheetData>
  <sheetProtection/>
  <mergeCells count="2">
    <mergeCell ref="A1:F1"/>
    <mergeCell ref="C4:D4"/>
  </mergeCells>
  <printOptions horizontalCentered="1"/>
  <pageMargins left="0.5" right="0.5" top="0.75" bottom="0.75" header="0.5" footer="0.5"/>
  <pageSetup horizontalDpi="600" verticalDpi="600" orientation="landscape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X32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18.140625" style="14" customWidth="1"/>
    <col min="2" max="2" width="10.421875" style="79" customWidth="1"/>
    <col min="3" max="3" width="10.57421875" style="80" customWidth="1"/>
    <col min="4" max="4" width="13.28125" style="81" customWidth="1"/>
    <col min="5" max="5" width="13.57421875" style="82" customWidth="1"/>
    <col min="6" max="6" width="12.28125" style="81" customWidth="1"/>
    <col min="7" max="7" width="13.57421875" style="82" customWidth="1"/>
    <col min="8" max="10" width="15.00390625" style="79" customWidth="1"/>
    <col min="11" max="12" width="15.00390625" style="81" customWidth="1"/>
    <col min="13" max="13" width="14.00390625" style="0" customWidth="1"/>
    <col min="14" max="14" width="13.421875" style="0" customWidth="1"/>
    <col min="15" max="15" width="13.57421875" style="38" customWidth="1"/>
    <col min="16" max="16" width="2.140625" style="0" customWidth="1"/>
    <col min="17" max="17" width="15.140625" style="0" customWidth="1"/>
    <col min="18" max="21" width="12.8515625" style="38" customWidth="1"/>
  </cols>
  <sheetData>
    <row r="1" spans="1:21" s="1" customFormat="1" ht="18">
      <c r="A1" s="173" t="s">
        <v>48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10"/>
      <c r="O1" s="52"/>
      <c r="P1" s="52"/>
      <c r="Q1" s="52"/>
      <c r="R1" s="52"/>
      <c r="S1" s="52"/>
      <c r="T1" s="52"/>
      <c r="U1" s="52"/>
    </row>
    <row r="3" spans="5:24" ht="29.25" customHeight="1" thickBot="1">
      <c r="E3" s="50" t="s">
        <v>46</v>
      </c>
      <c r="F3" s="74"/>
      <c r="G3" s="75"/>
      <c r="H3" s="76"/>
      <c r="I3" s="75"/>
      <c r="J3" s="75"/>
      <c r="K3" s="108"/>
      <c r="L3" s="55"/>
      <c r="M3" s="77"/>
      <c r="N3" s="65"/>
      <c r="O3" s="65"/>
      <c r="P3" s="65"/>
      <c r="Q3" s="65"/>
      <c r="R3" s="78"/>
      <c r="S3" s="65"/>
      <c r="T3" s="65"/>
      <c r="U3" s="78"/>
      <c r="V3" s="78"/>
      <c r="W3" s="78"/>
      <c r="X3" s="78"/>
    </row>
    <row r="5" spans="1:14" s="131" customFormat="1" ht="13.5" thickBot="1">
      <c r="A5" s="122" t="s">
        <v>71</v>
      </c>
      <c r="B5" s="132"/>
      <c r="C5" s="132"/>
      <c r="D5" s="133"/>
      <c r="E5" s="130"/>
      <c r="F5" s="129"/>
      <c r="G5" s="130"/>
      <c r="H5" s="83"/>
      <c r="I5" s="83"/>
      <c r="J5" s="83"/>
      <c r="K5" s="39"/>
      <c r="L5" s="39"/>
      <c r="M5" s="38"/>
      <c r="N5" s="38"/>
    </row>
    <row r="6" spans="1:13" s="14" customFormat="1" ht="39" thickBot="1">
      <c r="A6" s="84" t="s">
        <v>49</v>
      </c>
      <c r="B6" s="85" t="s">
        <v>50</v>
      </c>
      <c r="C6" s="86" t="s">
        <v>66</v>
      </c>
      <c r="D6" s="87" t="s">
        <v>51</v>
      </c>
      <c r="E6" s="88" t="s">
        <v>52</v>
      </c>
      <c r="F6" s="89" t="s">
        <v>53</v>
      </c>
      <c r="G6" s="88" t="s">
        <v>54</v>
      </c>
      <c r="H6" s="90" t="s">
        <v>55</v>
      </c>
      <c r="I6" s="90" t="s">
        <v>56</v>
      </c>
      <c r="J6" s="90" t="s">
        <v>57</v>
      </c>
      <c r="K6" s="111" t="s">
        <v>65</v>
      </c>
      <c r="L6" s="91" t="s">
        <v>58</v>
      </c>
      <c r="M6" s="107" t="s">
        <v>68</v>
      </c>
    </row>
    <row r="7" spans="1:21" ht="19.5" customHeight="1">
      <c r="A7" s="113" t="s">
        <v>59</v>
      </c>
      <c r="B7" s="94">
        <v>2700</v>
      </c>
      <c r="C7" s="95">
        <v>0.5</v>
      </c>
      <c r="D7" s="96">
        <v>135</v>
      </c>
      <c r="E7" s="93">
        <f aca="true" t="shared" si="0" ref="E7:E29">D7/B7</f>
        <v>0.05</v>
      </c>
      <c r="F7" s="92">
        <v>270</v>
      </c>
      <c r="G7" s="93">
        <f aca="true" t="shared" si="1" ref="G7:G29">F7/B7</f>
        <v>0.1</v>
      </c>
      <c r="H7" s="134"/>
      <c r="I7" s="134"/>
      <c r="J7" s="134"/>
      <c r="K7" s="92">
        <f>(H7+I7-J7)*C7</f>
        <v>0</v>
      </c>
      <c r="L7" s="92">
        <f>(H7+I7-J7)*G7</f>
        <v>0</v>
      </c>
      <c r="M7" s="92">
        <f>(H7+I7-J7)*E7</f>
        <v>0</v>
      </c>
      <c r="O7"/>
      <c r="R7"/>
      <c r="S7"/>
      <c r="T7"/>
      <c r="U7"/>
    </row>
    <row r="8" spans="1:21" ht="19.5" customHeight="1">
      <c r="A8" s="124" t="s">
        <v>80</v>
      </c>
      <c r="B8" s="94">
        <v>2700</v>
      </c>
      <c r="C8" s="95">
        <v>0.5</v>
      </c>
      <c r="D8" s="96">
        <v>160</v>
      </c>
      <c r="E8" s="93">
        <f t="shared" si="0"/>
        <v>0.05925925925925926</v>
      </c>
      <c r="F8" s="92">
        <v>320</v>
      </c>
      <c r="G8" s="93">
        <f t="shared" si="1"/>
        <v>0.11851851851851852</v>
      </c>
      <c r="H8" s="135"/>
      <c r="I8" s="135"/>
      <c r="J8" s="135"/>
      <c r="K8" s="92">
        <f aca="true" t="shared" si="2" ref="K8:K29">(H8+I8-J8)*C8</f>
        <v>0</v>
      </c>
      <c r="L8" s="92">
        <f aca="true" t="shared" si="3" ref="L8:L29">(H8+I8-J8)*G8</f>
        <v>0</v>
      </c>
      <c r="M8" s="92">
        <f aca="true" t="shared" si="4" ref="M8:M29">(H8+I8-J8)*E8</f>
        <v>0</v>
      </c>
      <c r="O8"/>
      <c r="R8"/>
      <c r="S8"/>
      <c r="T8"/>
      <c r="U8"/>
    </row>
    <row r="9" spans="1:21" ht="19.5" customHeight="1">
      <c r="A9" s="124" t="s">
        <v>81</v>
      </c>
      <c r="B9" s="94">
        <v>2700</v>
      </c>
      <c r="C9" s="95">
        <v>0.5</v>
      </c>
      <c r="D9" s="96">
        <v>160</v>
      </c>
      <c r="E9" s="93">
        <f t="shared" si="0"/>
        <v>0.05925925925925926</v>
      </c>
      <c r="F9" s="92">
        <v>320</v>
      </c>
      <c r="G9" s="93">
        <f t="shared" si="1"/>
        <v>0.11851851851851852</v>
      </c>
      <c r="H9" s="135"/>
      <c r="I9" s="135"/>
      <c r="J9" s="135"/>
      <c r="K9" s="92">
        <f>(H9+I9-J9)*C9</f>
        <v>0</v>
      </c>
      <c r="L9" s="92">
        <f>(H9+I9-J9)*G9</f>
        <v>0</v>
      </c>
      <c r="M9" s="92">
        <f>(H9+I9-J9)*E9</f>
        <v>0</v>
      </c>
      <c r="O9"/>
      <c r="R9"/>
      <c r="S9"/>
      <c r="T9"/>
      <c r="U9"/>
    </row>
    <row r="10" spans="1:21" ht="19.5" customHeight="1">
      <c r="A10" s="124" t="s">
        <v>76</v>
      </c>
      <c r="B10" s="94">
        <v>2700</v>
      </c>
      <c r="C10" s="95">
        <v>0.5</v>
      </c>
      <c r="D10" s="96">
        <v>157</v>
      </c>
      <c r="E10" s="93">
        <f t="shared" si="0"/>
        <v>0.05814814814814815</v>
      </c>
      <c r="F10" s="92">
        <v>315</v>
      </c>
      <c r="G10" s="93">
        <f t="shared" si="1"/>
        <v>0.11666666666666667</v>
      </c>
      <c r="H10" s="135"/>
      <c r="I10" s="135"/>
      <c r="J10" s="135"/>
      <c r="K10" s="92">
        <f t="shared" si="2"/>
        <v>0</v>
      </c>
      <c r="L10" s="92">
        <f t="shared" si="3"/>
        <v>0</v>
      </c>
      <c r="M10" s="92">
        <f t="shared" si="4"/>
        <v>0</v>
      </c>
      <c r="O10"/>
      <c r="R10"/>
      <c r="S10"/>
      <c r="T10"/>
      <c r="U10"/>
    </row>
    <row r="11" spans="1:21" ht="19.5" customHeight="1">
      <c r="A11" s="124" t="s">
        <v>82</v>
      </c>
      <c r="B11" s="94">
        <v>2700</v>
      </c>
      <c r="C11" s="95">
        <v>0.5</v>
      </c>
      <c r="D11" s="96">
        <v>157</v>
      </c>
      <c r="E11" s="93">
        <f t="shared" si="0"/>
        <v>0.05814814814814815</v>
      </c>
      <c r="F11" s="92">
        <v>315</v>
      </c>
      <c r="G11" s="93">
        <f t="shared" si="1"/>
        <v>0.11666666666666667</v>
      </c>
      <c r="H11" s="135"/>
      <c r="I11" s="135"/>
      <c r="J11" s="135"/>
      <c r="K11" s="92">
        <f t="shared" si="2"/>
        <v>0</v>
      </c>
      <c r="L11" s="92">
        <f t="shared" si="3"/>
        <v>0</v>
      </c>
      <c r="M11" s="92">
        <f t="shared" si="4"/>
        <v>0</v>
      </c>
      <c r="O11"/>
      <c r="R11"/>
      <c r="S11"/>
      <c r="T11"/>
      <c r="U11"/>
    </row>
    <row r="12" spans="1:21" ht="19.5" customHeight="1">
      <c r="A12" s="124" t="s">
        <v>77</v>
      </c>
      <c r="B12" s="94">
        <v>2700</v>
      </c>
      <c r="C12" s="95">
        <v>0.5</v>
      </c>
      <c r="D12" s="96">
        <v>163</v>
      </c>
      <c r="E12" s="93">
        <f t="shared" si="0"/>
        <v>0.06037037037037037</v>
      </c>
      <c r="F12" s="92">
        <v>326</v>
      </c>
      <c r="G12" s="93">
        <f t="shared" si="1"/>
        <v>0.12074074074074075</v>
      </c>
      <c r="H12" s="135"/>
      <c r="I12" s="135"/>
      <c r="J12" s="135"/>
      <c r="K12" s="92">
        <f t="shared" si="2"/>
        <v>0</v>
      </c>
      <c r="L12" s="92">
        <f t="shared" si="3"/>
        <v>0</v>
      </c>
      <c r="M12" s="92">
        <f t="shared" si="4"/>
        <v>0</v>
      </c>
      <c r="O12"/>
      <c r="R12"/>
      <c r="S12"/>
      <c r="T12"/>
      <c r="U12"/>
    </row>
    <row r="13" spans="1:21" ht="19.5" customHeight="1">
      <c r="A13" s="124" t="s">
        <v>72</v>
      </c>
      <c r="B13" s="94">
        <v>2700</v>
      </c>
      <c r="C13" s="95">
        <v>0.5</v>
      </c>
      <c r="D13" s="96">
        <v>165</v>
      </c>
      <c r="E13" s="93">
        <f t="shared" si="0"/>
        <v>0.06111111111111111</v>
      </c>
      <c r="F13" s="92">
        <v>330</v>
      </c>
      <c r="G13" s="93">
        <f t="shared" si="1"/>
        <v>0.12222222222222222</v>
      </c>
      <c r="H13" s="135"/>
      <c r="I13" s="135"/>
      <c r="J13" s="135"/>
      <c r="K13" s="92">
        <f t="shared" si="2"/>
        <v>0</v>
      </c>
      <c r="L13" s="92">
        <f t="shared" si="3"/>
        <v>0</v>
      </c>
      <c r="M13" s="92">
        <f t="shared" si="4"/>
        <v>0</v>
      </c>
      <c r="O13"/>
      <c r="R13"/>
      <c r="S13"/>
      <c r="T13"/>
      <c r="U13"/>
    </row>
    <row r="14" spans="1:21" ht="19.5" customHeight="1">
      <c r="A14" s="124" t="s">
        <v>83</v>
      </c>
      <c r="B14" s="94">
        <v>2700</v>
      </c>
      <c r="C14" s="95">
        <v>0.5</v>
      </c>
      <c r="D14" s="96">
        <v>157</v>
      </c>
      <c r="E14" s="93">
        <f t="shared" si="0"/>
        <v>0.05814814814814815</v>
      </c>
      <c r="F14" s="92">
        <v>314</v>
      </c>
      <c r="G14" s="93">
        <f t="shared" si="1"/>
        <v>0.1162962962962963</v>
      </c>
      <c r="H14" s="135"/>
      <c r="I14" s="135"/>
      <c r="J14" s="135"/>
      <c r="K14" s="92">
        <f t="shared" si="2"/>
        <v>0</v>
      </c>
      <c r="L14" s="92">
        <f t="shared" si="3"/>
        <v>0</v>
      </c>
      <c r="M14" s="92">
        <f t="shared" si="4"/>
        <v>0</v>
      </c>
      <c r="O14"/>
      <c r="R14"/>
      <c r="S14"/>
      <c r="T14"/>
      <c r="U14"/>
    </row>
    <row r="15" spans="1:21" ht="19.5" customHeight="1">
      <c r="A15" s="113" t="s">
        <v>62</v>
      </c>
      <c r="B15" s="94">
        <v>3000</v>
      </c>
      <c r="C15" s="95">
        <v>0.5</v>
      </c>
      <c r="D15" s="96">
        <v>175</v>
      </c>
      <c r="E15" s="93">
        <f t="shared" si="0"/>
        <v>0.058333333333333334</v>
      </c>
      <c r="F15" s="92">
        <v>350</v>
      </c>
      <c r="G15" s="93">
        <f t="shared" si="1"/>
        <v>0.11666666666666667</v>
      </c>
      <c r="H15" s="135"/>
      <c r="I15" s="135"/>
      <c r="J15" s="135"/>
      <c r="K15" s="92">
        <f t="shared" si="2"/>
        <v>0</v>
      </c>
      <c r="L15" s="92">
        <f t="shared" si="3"/>
        <v>0</v>
      </c>
      <c r="M15" s="92">
        <f t="shared" si="4"/>
        <v>0</v>
      </c>
      <c r="O15"/>
      <c r="R15"/>
      <c r="S15"/>
      <c r="T15"/>
      <c r="U15"/>
    </row>
    <row r="16" spans="1:21" ht="19.5" customHeight="1">
      <c r="A16" s="124" t="s">
        <v>78</v>
      </c>
      <c r="B16" s="94">
        <v>2700</v>
      </c>
      <c r="C16" s="95">
        <v>0.5</v>
      </c>
      <c r="D16" s="96">
        <v>157</v>
      </c>
      <c r="E16" s="93">
        <f t="shared" si="0"/>
        <v>0.05814814814814815</v>
      </c>
      <c r="F16" s="92">
        <v>313</v>
      </c>
      <c r="G16" s="93">
        <f t="shared" si="1"/>
        <v>0.11592592592592593</v>
      </c>
      <c r="H16" s="135"/>
      <c r="I16" s="135"/>
      <c r="J16" s="135"/>
      <c r="K16" s="92">
        <f>(H16+I16-J16)*C16</f>
        <v>0</v>
      </c>
      <c r="L16" s="92">
        <f>(H16+I16-J16)*G16</f>
        <v>0</v>
      </c>
      <c r="M16" s="92">
        <f>(H16+I16-J16)*E16</f>
        <v>0</v>
      </c>
      <c r="O16"/>
      <c r="R16"/>
      <c r="S16"/>
      <c r="T16"/>
      <c r="U16"/>
    </row>
    <row r="17" spans="1:21" ht="19.5" customHeight="1">
      <c r="A17" s="124" t="s">
        <v>84</v>
      </c>
      <c r="B17" s="94">
        <v>2700</v>
      </c>
      <c r="C17" s="95">
        <v>0.5</v>
      </c>
      <c r="D17" s="96">
        <v>158</v>
      </c>
      <c r="E17" s="93">
        <f t="shared" si="0"/>
        <v>0.05851851851851852</v>
      </c>
      <c r="F17" s="92">
        <v>317</v>
      </c>
      <c r="G17" s="93">
        <f t="shared" si="1"/>
        <v>0.1174074074074074</v>
      </c>
      <c r="H17" s="135"/>
      <c r="I17" s="135"/>
      <c r="J17" s="135"/>
      <c r="K17" s="92">
        <f>(H17+I17-J17)*C17</f>
        <v>0</v>
      </c>
      <c r="L17" s="92">
        <f>(H17+I17-J17)*G17</f>
        <v>0</v>
      </c>
      <c r="M17" s="92">
        <f>(H17+I17-J17)*E17</f>
        <v>0</v>
      </c>
      <c r="O17"/>
      <c r="R17"/>
      <c r="S17"/>
      <c r="T17"/>
      <c r="U17"/>
    </row>
    <row r="18" spans="1:21" ht="19.5" customHeight="1">
      <c r="A18" s="124" t="s">
        <v>79</v>
      </c>
      <c r="B18" s="94">
        <v>2700</v>
      </c>
      <c r="C18" s="95">
        <v>0.5</v>
      </c>
      <c r="D18" s="96">
        <v>165</v>
      </c>
      <c r="E18" s="93">
        <f t="shared" si="0"/>
        <v>0.06111111111111111</v>
      </c>
      <c r="F18" s="92">
        <v>330</v>
      </c>
      <c r="G18" s="93">
        <f t="shared" si="1"/>
        <v>0.12222222222222222</v>
      </c>
      <c r="H18" s="135"/>
      <c r="I18" s="135"/>
      <c r="J18" s="135"/>
      <c r="K18" s="92">
        <f t="shared" si="2"/>
        <v>0</v>
      </c>
      <c r="L18" s="92">
        <f t="shared" si="3"/>
        <v>0</v>
      </c>
      <c r="M18" s="92">
        <f t="shared" si="4"/>
        <v>0</v>
      </c>
      <c r="O18"/>
      <c r="R18"/>
      <c r="S18"/>
      <c r="T18"/>
      <c r="U18"/>
    </row>
    <row r="19" spans="1:21" ht="19.5" customHeight="1">
      <c r="A19" s="124" t="s">
        <v>74</v>
      </c>
      <c r="B19" s="94">
        <v>2700</v>
      </c>
      <c r="C19" s="95">
        <v>1</v>
      </c>
      <c r="D19" s="96">
        <v>332</v>
      </c>
      <c r="E19" s="93">
        <f t="shared" si="0"/>
        <v>0.12296296296296297</v>
      </c>
      <c r="F19" s="92">
        <v>663</v>
      </c>
      <c r="G19" s="93">
        <f t="shared" si="1"/>
        <v>0.24555555555555555</v>
      </c>
      <c r="H19" s="135"/>
      <c r="I19" s="135"/>
      <c r="J19" s="135"/>
      <c r="K19" s="92">
        <f t="shared" si="2"/>
        <v>0</v>
      </c>
      <c r="L19" s="92">
        <f t="shared" si="3"/>
        <v>0</v>
      </c>
      <c r="M19" s="92">
        <f t="shared" si="4"/>
        <v>0</v>
      </c>
      <c r="O19"/>
      <c r="R19"/>
      <c r="S19"/>
      <c r="T19"/>
      <c r="U19"/>
    </row>
    <row r="20" spans="1:21" ht="19.5" customHeight="1">
      <c r="A20" s="113" t="s">
        <v>60</v>
      </c>
      <c r="B20" s="94">
        <v>3600</v>
      </c>
      <c r="C20" s="95">
        <v>1</v>
      </c>
      <c r="D20" s="96">
        <v>480</v>
      </c>
      <c r="E20" s="93">
        <f t="shared" si="0"/>
        <v>0.13333333333333333</v>
      </c>
      <c r="F20" s="92">
        <v>960</v>
      </c>
      <c r="G20" s="93">
        <f t="shared" si="1"/>
        <v>0.26666666666666666</v>
      </c>
      <c r="H20" s="135"/>
      <c r="I20" s="135"/>
      <c r="J20" s="135"/>
      <c r="K20" s="92">
        <f aca="true" t="shared" si="5" ref="K20:K27">(H20+I20-J20)*C20</f>
        <v>0</v>
      </c>
      <c r="L20" s="92">
        <f aca="true" t="shared" si="6" ref="L20:L27">(H20+I20-J20)*G20</f>
        <v>0</v>
      </c>
      <c r="M20" s="92">
        <f aca="true" t="shared" si="7" ref="M20:M27">(H20+I20-J20)*E20</f>
        <v>0</v>
      </c>
      <c r="O20"/>
      <c r="R20"/>
      <c r="S20"/>
      <c r="T20"/>
      <c r="U20"/>
    </row>
    <row r="21" spans="1:21" ht="19.5" customHeight="1">
      <c r="A21" s="124" t="s">
        <v>85</v>
      </c>
      <c r="B21" s="94">
        <v>2700</v>
      </c>
      <c r="C21" s="95">
        <v>1</v>
      </c>
      <c r="D21" s="96">
        <v>330</v>
      </c>
      <c r="E21" s="93">
        <f t="shared" si="0"/>
        <v>0.12222222222222222</v>
      </c>
      <c r="F21" s="92">
        <v>660</v>
      </c>
      <c r="G21" s="93">
        <f t="shared" si="1"/>
        <v>0.24444444444444444</v>
      </c>
      <c r="H21" s="135"/>
      <c r="I21" s="135"/>
      <c r="J21" s="135"/>
      <c r="K21" s="92">
        <f t="shared" si="5"/>
        <v>0</v>
      </c>
      <c r="L21" s="92">
        <f t="shared" si="6"/>
        <v>0</v>
      </c>
      <c r="M21" s="92">
        <f t="shared" si="7"/>
        <v>0</v>
      </c>
      <c r="O21"/>
      <c r="R21"/>
      <c r="S21"/>
      <c r="T21"/>
      <c r="U21"/>
    </row>
    <row r="22" spans="1:21" ht="19.5" customHeight="1">
      <c r="A22" s="113" t="s">
        <v>61</v>
      </c>
      <c r="B22" s="94">
        <v>1800</v>
      </c>
      <c r="C22" s="95">
        <v>1</v>
      </c>
      <c r="D22" s="96">
        <v>180</v>
      </c>
      <c r="E22" s="93">
        <f t="shared" si="0"/>
        <v>0.1</v>
      </c>
      <c r="F22" s="92">
        <v>360</v>
      </c>
      <c r="G22" s="93">
        <f t="shared" si="1"/>
        <v>0.2</v>
      </c>
      <c r="H22" s="135"/>
      <c r="I22" s="135"/>
      <c r="J22" s="135"/>
      <c r="K22" s="92">
        <f t="shared" si="5"/>
        <v>0</v>
      </c>
      <c r="L22" s="92">
        <f t="shared" si="6"/>
        <v>0</v>
      </c>
      <c r="M22" s="92">
        <f t="shared" si="7"/>
        <v>0</v>
      </c>
      <c r="O22"/>
      <c r="R22"/>
      <c r="S22"/>
      <c r="T22"/>
      <c r="U22"/>
    </row>
    <row r="23" spans="1:21" ht="19.5" customHeight="1">
      <c r="A23" s="124" t="s">
        <v>86</v>
      </c>
      <c r="B23" s="94">
        <v>2700</v>
      </c>
      <c r="C23" s="95">
        <v>1</v>
      </c>
      <c r="D23" s="96">
        <v>357</v>
      </c>
      <c r="E23" s="93">
        <f t="shared" si="0"/>
        <v>0.1322222222222222</v>
      </c>
      <c r="F23" s="92">
        <v>713</v>
      </c>
      <c r="G23" s="93">
        <f t="shared" si="1"/>
        <v>0.26407407407407407</v>
      </c>
      <c r="H23" s="135"/>
      <c r="I23" s="135"/>
      <c r="J23" s="135"/>
      <c r="K23" s="92">
        <f t="shared" si="5"/>
        <v>0</v>
      </c>
      <c r="L23" s="92">
        <f t="shared" si="6"/>
        <v>0</v>
      </c>
      <c r="M23" s="92">
        <f t="shared" si="7"/>
        <v>0</v>
      </c>
      <c r="O23"/>
      <c r="R23"/>
      <c r="S23"/>
      <c r="T23"/>
      <c r="U23"/>
    </row>
    <row r="24" spans="1:21" ht="19.5" customHeight="1">
      <c r="A24" s="124" t="s">
        <v>75</v>
      </c>
      <c r="B24" s="94">
        <v>2700</v>
      </c>
      <c r="C24" s="95">
        <v>1</v>
      </c>
      <c r="D24" s="96">
        <v>333</v>
      </c>
      <c r="E24" s="93">
        <f t="shared" si="0"/>
        <v>0.12333333333333334</v>
      </c>
      <c r="F24" s="92">
        <v>667</v>
      </c>
      <c r="G24" s="93">
        <f t="shared" si="1"/>
        <v>0.24703703703703703</v>
      </c>
      <c r="H24" s="135"/>
      <c r="I24" s="135"/>
      <c r="J24" s="135"/>
      <c r="K24" s="92">
        <f t="shared" si="5"/>
        <v>0</v>
      </c>
      <c r="L24" s="92">
        <f t="shared" si="6"/>
        <v>0</v>
      </c>
      <c r="M24" s="92">
        <f t="shared" si="7"/>
        <v>0</v>
      </c>
      <c r="O24"/>
      <c r="R24"/>
      <c r="S24"/>
      <c r="T24"/>
      <c r="U24"/>
    </row>
    <row r="25" spans="1:21" ht="19.5" customHeight="1">
      <c r="A25" s="124" t="s">
        <v>87</v>
      </c>
      <c r="B25" s="94">
        <v>2700</v>
      </c>
      <c r="C25" s="95">
        <v>1</v>
      </c>
      <c r="D25" s="96">
        <v>325</v>
      </c>
      <c r="E25" s="93">
        <f t="shared" si="0"/>
        <v>0.12037037037037036</v>
      </c>
      <c r="F25" s="92">
        <v>650</v>
      </c>
      <c r="G25" s="93">
        <f t="shared" si="1"/>
        <v>0.24074074074074073</v>
      </c>
      <c r="H25" s="135"/>
      <c r="I25" s="135"/>
      <c r="J25" s="135"/>
      <c r="K25" s="92">
        <f t="shared" si="5"/>
        <v>0</v>
      </c>
      <c r="L25" s="92">
        <f t="shared" si="6"/>
        <v>0</v>
      </c>
      <c r="M25" s="92">
        <f t="shared" si="7"/>
        <v>0</v>
      </c>
      <c r="O25"/>
      <c r="R25"/>
      <c r="S25"/>
      <c r="T25"/>
      <c r="U25"/>
    </row>
    <row r="26" spans="1:21" ht="19.5" customHeight="1">
      <c r="A26" s="113" t="s">
        <v>63</v>
      </c>
      <c r="B26" s="94">
        <v>2550</v>
      </c>
      <c r="C26" s="95">
        <v>1</v>
      </c>
      <c r="D26" s="96">
        <v>340</v>
      </c>
      <c r="E26" s="93">
        <f t="shared" si="0"/>
        <v>0.13333333333333333</v>
      </c>
      <c r="F26" s="92">
        <v>680</v>
      </c>
      <c r="G26" s="93">
        <f t="shared" si="1"/>
        <v>0.26666666666666666</v>
      </c>
      <c r="H26" s="135"/>
      <c r="I26" s="135"/>
      <c r="J26" s="135"/>
      <c r="K26" s="92">
        <f t="shared" si="5"/>
        <v>0</v>
      </c>
      <c r="L26" s="92">
        <f t="shared" si="6"/>
        <v>0</v>
      </c>
      <c r="M26" s="92">
        <f t="shared" si="7"/>
        <v>0</v>
      </c>
      <c r="O26"/>
      <c r="R26"/>
      <c r="S26"/>
      <c r="T26"/>
      <c r="U26"/>
    </row>
    <row r="27" spans="1:21" ht="19.5" customHeight="1">
      <c r="A27" s="124" t="s">
        <v>73</v>
      </c>
      <c r="B27" s="94">
        <v>2700</v>
      </c>
      <c r="C27" s="95">
        <v>1</v>
      </c>
      <c r="D27" s="96">
        <v>350</v>
      </c>
      <c r="E27" s="93">
        <f t="shared" si="0"/>
        <v>0.12962962962962962</v>
      </c>
      <c r="F27" s="92">
        <v>700</v>
      </c>
      <c r="G27" s="93">
        <f t="shared" si="1"/>
        <v>0.25925925925925924</v>
      </c>
      <c r="H27" s="135"/>
      <c r="I27" s="135"/>
      <c r="J27" s="135"/>
      <c r="K27" s="92">
        <f t="shared" si="5"/>
        <v>0</v>
      </c>
      <c r="L27" s="92">
        <f t="shared" si="6"/>
        <v>0</v>
      </c>
      <c r="M27" s="92">
        <f t="shared" si="7"/>
        <v>0</v>
      </c>
      <c r="O27"/>
      <c r="R27"/>
      <c r="S27"/>
      <c r="T27"/>
      <c r="U27"/>
    </row>
    <row r="28" spans="1:21" ht="19.5" customHeight="1">
      <c r="A28" s="124" t="s">
        <v>88</v>
      </c>
      <c r="B28" s="94">
        <v>2700</v>
      </c>
      <c r="C28" s="95">
        <v>1</v>
      </c>
      <c r="D28" s="96">
        <v>350</v>
      </c>
      <c r="E28" s="93">
        <f t="shared" si="0"/>
        <v>0.12962962962962962</v>
      </c>
      <c r="F28" s="92">
        <v>700</v>
      </c>
      <c r="G28" s="93">
        <f t="shared" si="1"/>
        <v>0.25925925925925924</v>
      </c>
      <c r="H28" s="135"/>
      <c r="I28" s="135"/>
      <c r="J28" s="135"/>
      <c r="K28" s="92">
        <f t="shared" si="2"/>
        <v>0</v>
      </c>
      <c r="L28" s="92">
        <f t="shared" si="3"/>
        <v>0</v>
      </c>
      <c r="M28" s="92">
        <f t="shared" si="4"/>
        <v>0</v>
      </c>
      <c r="O28"/>
      <c r="R28"/>
      <c r="S28"/>
      <c r="T28"/>
      <c r="U28"/>
    </row>
    <row r="29" spans="1:21" ht="19.5" customHeight="1" thickBot="1">
      <c r="A29" s="124" t="s">
        <v>89</v>
      </c>
      <c r="B29" s="94">
        <v>2700</v>
      </c>
      <c r="C29" s="95">
        <v>1</v>
      </c>
      <c r="D29" s="96">
        <v>353</v>
      </c>
      <c r="E29" s="93">
        <f t="shared" si="0"/>
        <v>0.13074074074074074</v>
      </c>
      <c r="F29" s="92">
        <v>707</v>
      </c>
      <c r="G29" s="93">
        <f t="shared" si="1"/>
        <v>0.26185185185185184</v>
      </c>
      <c r="H29" s="135"/>
      <c r="I29" s="135"/>
      <c r="J29" s="135"/>
      <c r="K29" s="92">
        <f t="shared" si="2"/>
        <v>0</v>
      </c>
      <c r="L29" s="92">
        <f t="shared" si="3"/>
        <v>0</v>
      </c>
      <c r="M29" s="92">
        <f t="shared" si="4"/>
        <v>0</v>
      </c>
      <c r="O29"/>
      <c r="R29"/>
      <c r="S29"/>
      <c r="T29"/>
      <c r="U29"/>
    </row>
    <row r="30" spans="1:21" ht="23.25" customHeight="1" thickBot="1">
      <c r="A30" s="125" t="s">
        <v>47</v>
      </c>
      <c r="B30" s="97"/>
      <c r="C30" s="98"/>
      <c r="D30" s="99"/>
      <c r="E30" s="74"/>
      <c r="F30" s="99"/>
      <c r="G30" s="74"/>
      <c r="H30" s="100">
        <f aca="true" t="shared" si="8" ref="H30:M30">SUM(H7:H29)</f>
        <v>0</v>
      </c>
      <c r="I30" s="100">
        <f t="shared" si="8"/>
        <v>0</v>
      </c>
      <c r="J30" s="100">
        <f t="shared" si="8"/>
        <v>0</v>
      </c>
      <c r="K30" s="101">
        <f t="shared" si="8"/>
        <v>0</v>
      </c>
      <c r="L30" s="101">
        <f t="shared" si="8"/>
        <v>0</v>
      </c>
      <c r="M30" s="109">
        <f t="shared" si="8"/>
        <v>0</v>
      </c>
      <c r="O30" s="102"/>
      <c r="R30"/>
      <c r="S30"/>
      <c r="T30"/>
      <c r="U30"/>
    </row>
    <row r="31" spans="1:7" ht="12.75">
      <c r="A31" s="126"/>
      <c r="B31" s="103"/>
      <c r="C31" s="104"/>
      <c r="D31" s="105"/>
      <c r="E31" s="106"/>
      <c r="F31" s="105"/>
      <c r="G31" s="106"/>
    </row>
    <row r="32" spans="1:21" s="131" customFormat="1" ht="12.75">
      <c r="A32" s="112" t="s">
        <v>67</v>
      </c>
      <c r="B32" s="127"/>
      <c r="C32" s="128"/>
      <c r="D32" s="129"/>
      <c r="E32" s="130"/>
      <c r="F32" s="129"/>
      <c r="G32" s="130"/>
      <c r="H32" s="127"/>
      <c r="I32" s="127"/>
      <c r="J32" s="127"/>
      <c r="K32" s="129"/>
      <c r="L32" s="129"/>
      <c r="O32" s="38"/>
      <c r="R32" s="38"/>
      <c r="S32" s="38"/>
      <c r="T32" s="38"/>
      <c r="U32" s="38"/>
    </row>
  </sheetData>
  <sheetProtection sheet="1" selectLockedCells="1"/>
  <mergeCells count="1">
    <mergeCell ref="A1:M1"/>
  </mergeCells>
  <printOptions horizontalCentered="1"/>
  <pageMargins left="0" right="0" top="0.5" bottom="0.5" header="0.5" footer="0.25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O25" sqref="O25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I37:J37"/>
    <mergeCell ref="D35:F35"/>
    <mergeCell ref="D36:F36"/>
    <mergeCell ref="I35:J35"/>
    <mergeCell ref="I36:J36"/>
    <mergeCell ref="H19:J19"/>
    <mergeCell ref="I32:J32"/>
    <mergeCell ref="I33:J33"/>
    <mergeCell ref="D34:F34"/>
    <mergeCell ref="A1:L1"/>
    <mergeCell ref="A2:L2"/>
    <mergeCell ref="H16:J16"/>
    <mergeCell ref="H18:J18"/>
    <mergeCell ref="A8:F8"/>
    <mergeCell ref="H8:L8"/>
    <mergeCell ref="D39:F39"/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  <mergeCell ref="I36:J36"/>
    <mergeCell ref="H19:J19"/>
    <mergeCell ref="I32:J32"/>
    <mergeCell ref="I33:J33"/>
    <mergeCell ref="D34:F34"/>
    <mergeCell ref="D39:F39"/>
    <mergeCell ref="I37:J37"/>
    <mergeCell ref="D35:F35"/>
    <mergeCell ref="D36:F36"/>
    <mergeCell ref="I35:J35"/>
    <mergeCell ref="A1:L1"/>
    <mergeCell ref="A2:L2"/>
    <mergeCell ref="H16:J16"/>
    <mergeCell ref="H18:J18"/>
    <mergeCell ref="A8:F8"/>
    <mergeCell ref="H8:L8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I37:J37"/>
    <mergeCell ref="D35:F35"/>
    <mergeCell ref="D36:F36"/>
    <mergeCell ref="I35:J35"/>
    <mergeCell ref="I36:J36"/>
    <mergeCell ref="H19:J19"/>
    <mergeCell ref="I32:J32"/>
    <mergeCell ref="I33:J33"/>
    <mergeCell ref="D34:F34"/>
    <mergeCell ref="A1:L1"/>
    <mergeCell ref="A2:L2"/>
    <mergeCell ref="H16:J16"/>
    <mergeCell ref="H18:J18"/>
    <mergeCell ref="A8:F8"/>
    <mergeCell ref="H8:L8"/>
    <mergeCell ref="D39:F39"/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  <mergeCell ref="I36:J36"/>
    <mergeCell ref="H19:J19"/>
    <mergeCell ref="I32:J32"/>
    <mergeCell ref="I33:J33"/>
    <mergeCell ref="D34:F34"/>
    <mergeCell ref="D39:F39"/>
    <mergeCell ref="I37:J37"/>
    <mergeCell ref="D35:F35"/>
    <mergeCell ref="D36:F36"/>
    <mergeCell ref="I35:J35"/>
    <mergeCell ref="A1:L1"/>
    <mergeCell ref="A2:L2"/>
    <mergeCell ref="H16:J16"/>
    <mergeCell ref="H18:J18"/>
    <mergeCell ref="A8:F8"/>
    <mergeCell ref="H8:L8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I37:J37"/>
    <mergeCell ref="D35:F35"/>
    <mergeCell ref="D36:F36"/>
    <mergeCell ref="I35:J35"/>
    <mergeCell ref="I36:J36"/>
    <mergeCell ref="H19:J19"/>
    <mergeCell ref="I32:J32"/>
    <mergeCell ref="I33:J33"/>
    <mergeCell ref="D34:F34"/>
    <mergeCell ref="A1:L1"/>
    <mergeCell ref="A2:L2"/>
    <mergeCell ref="H16:J16"/>
    <mergeCell ref="H18:J18"/>
    <mergeCell ref="A8:F8"/>
    <mergeCell ref="H8:L8"/>
    <mergeCell ref="D39:F39"/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7.421875" style="0" customWidth="1"/>
    <col min="2" max="2" width="13.140625" style="0" customWidth="1"/>
    <col min="3" max="3" width="6.421875" style="0" customWidth="1"/>
    <col min="5" max="5" width="7.140625" style="0" customWidth="1"/>
    <col min="6" max="6" width="14.7109375" style="38" customWidth="1"/>
    <col min="7" max="7" width="3.28125" style="0" customWidth="1"/>
    <col min="8" max="8" width="16.140625" style="0" customWidth="1"/>
    <col min="9" max="9" width="6.8515625" style="38" customWidth="1"/>
    <col min="10" max="10" width="11.57421875" style="39" customWidth="1"/>
    <col min="11" max="11" width="6.7109375" style="38" customWidth="1"/>
    <col min="12" max="12" width="14.00390625" style="39" customWidth="1"/>
  </cols>
  <sheetData>
    <row r="1" spans="1:12" s="1" customFormat="1" ht="15">
      <c r="A1" s="156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4" spans="4:12" ht="29.25" customHeight="1" thickBot="1">
      <c r="D4" s="2" t="s">
        <v>1</v>
      </c>
      <c r="E4" s="3"/>
      <c r="F4" s="3"/>
      <c r="G4" s="3"/>
      <c r="H4" s="3"/>
      <c r="I4" s="4"/>
      <c r="J4" s="3"/>
      <c r="K4" s="5"/>
      <c r="L4" s="5"/>
    </row>
    <row r="5" spans="4:12" ht="29.25" customHeight="1" thickBot="1">
      <c r="D5" s="2" t="s">
        <v>2</v>
      </c>
      <c r="E5" s="6"/>
      <c r="F5" s="6"/>
      <c r="G5" s="6"/>
      <c r="H5" s="6"/>
      <c r="I5" s="7"/>
      <c r="J5" s="6"/>
      <c r="K5" s="5"/>
      <c r="L5" s="5"/>
    </row>
    <row r="7" spans="1:12" ht="12.75">
      <c r="A7" s="122" t="s">
        <v>71</v>
      </c>
      <c r="B7" s="123"/>
      <c r="C7" s="123"/>
      <c r="D7" s="123"/>
      <c r="E7" s="8"/>
      <c r="F7" s="9"/>
      <c r="G7" s="8"/>
      <c r="H7" s="8"/>
      <c r="I7" s="9"/>
      <c r="J7" s="10"/>
      <c r="K7" s="9"/>
      <c r="L7" s="10"/>
    </row>
    <row r="8" spans="1:12" ht="23.25" customHeight="1" thickBot="1">
      <c r="A8" s="160" t="s">
        <v>3</v>
      </c>
      <c r="B8" s="160"/>
      <c r="C8" s="160"/>
      <c r="D8" s="160"/>
      <c r="E8" s="160"/>
      <c r="F8" s="160"/>
      <c r="H8" s="160" t="s">
        <v>4</v>
      </c>
      <c r="I8" s="160"/>
      <c r="J8" s="160"/>
      <c r="K8" s="160"/>
      <c r="L8" s="160"/>
    </row>
    <row r="9" spans="1:12" s="14" customFormat="1" ht="26.25" thickBot="1">
      <c r="A9" s="11"/>
      <c r="B9" s="12" t="s">
        <v>5</v>
      </c>
      <c r="C9" s="12"/>
      <c r="D9" s="12" t="s">
        <v>6</v>
      </c>
      <c r="E9" s="12"/>
      <c r="F9" s="13" t="s">
        <v>7</v>
      </c>
      <c r="H9" s="15" t="s">
        <v>8</v>
      </c>
      <c r="I9" s="12"/>
      <c r="J9" s="16" t="s">
        <v>9</v>
      </c>
      <c r="K9" s="12"/>
      <c r="L9" s="17" t="s">
        <v>10</v>
      </c>
    </row>
    <row r="10" spans="1:12" ht="19.5" customHeight="1">
      <c r="A10" s="18" t="s">
        <v>11</v>
      </c>
      <c r="B10" s="116"/>
      <c r="C10" s="9" t="s">
        <v>11</v>
      </c>
      <c r="D10" s="19">
        <v>1</v>
      </c>
      <c r="E10" s="9" t="s">
        <v>12</v>
      </c>
      <c r="F10" s="20">
        <f aca="true" t="shared" si="0" ref="F10:F27">B10*D10</f>
        <v>0</v>
      </c>
      <c r="H10" s="119"/>
      <c r="I10" s="21" t="s">
        <v>11</v>
      </c>
      <c r="J10" s="22">
        <v>0.25</v>
      </c>
      <c r="K10" s="21" t="s">
        <v>12</v>
      </c>
      <c r="L10" s="23">
        <f aca="true" t="shared" si="1" ref="L10:L15">H10*J10</f>
        <v>0</v>
      </c>
    </row>
    <row r="11" spans="1:12" ht="19.5" customHeight="1">
      <c r="A11" s="24" t="s">
        <v>13</v>
      </c>
      <c r="B11" s="117"/>
      <c r="C11" s="25" t="s">
        <v>11</v>
      </c>
      <c r="D11" s="26">
        <v>2</v>
      </c>
      <c r="E11" s="25" t="s">
        <v>12</v>
      </c>
      <c r="F11" s="20">
        <f t="shared" si="0"/>
        <v>0</v>
      </c>
      <c r="H11" s="120"/>
      <c r="I11" s="25" t="s">
        <v>11</v>
      </c>
      <c r="J11" s="27">
        <v>1</v>
      </c>
      <c r="K11" s="25" t="s">
        <v>12</v>
      </c>
      <c r="L11" s="28">
        <f t="shared" si="1"/>
        <v>0</v>
      </c>
    </row>
    <row r="12" spans="1:12" ht="19.5" customHeight="1">
      <c r="A12" s="24" t="s">
        <v>14</v>
      </c>
      <c r="B12" s="117"/>
      <c r="C12" s="25" t="s">
        <v>11</v>
      </c>
      <c r="D12" s="26">
        <v>5</v>
      </c>
      <c r="E12" s="25" t="s">
        <v>12</v>
      </c>
      <c r="F12" s="20">
        <f t="shared" si="0"/>
        <v>0</v>
      </c>
      <c r="H12" s="120"/>
      <c r="I12" s="25" t="s">
        <v>11</v>
      </c>
      <c r="J12" s="27">
        <v>2</v>
      </c>
      <c r="K12" s="25" t="s">
        <v>12</v>
      </c>
      <c r="L12" s="28">
        <f t="shared" si="1"/>
        <v>0</v>
      </c>
    </row>
    <row r="13" spans="1:12" ht="19.5" customHeight="1">
      <c r="A13" s="24" t="s">
        <v>15</v>
      </c>
      <c r="B13" s="117"/>
      <c r="C13" s="25" t="s">
        <v>11</v>
      </c>
      <c r="D13" s="26">
        <v>10</v>
      </c>
      <c r="E13" s="25" t="s">
        <v>12</v>
      </c>
      <c r="F13" s="20">
        <f t="shared" si="0"/>
        <v>0</v>
      </c>
      <c r="H13" s="120"/>
      <c r="I13" s="25" t="s">
        <v>11</v>
      </c>
      <c r="J13" s="27">
        <v>5</v>
      </c>
      <c r="K13" s="25" t="s">
        <v>12</v>
      </c>
      <c r="L13" s="28">
        <f t="shared" si="1"/>
        <v>0</v>
      </c>
    </row>
    <row r="14" spans="1:12" ht="19.5" customHeight="1">
      <c r="A14" s="24" t="s">
        <v>16</v>
      </c>
      <c r="B14" s="117"/>
      <c r="C14" s="25" t="s">
        <v>11</v>
      </c>
      <c r="D14" s="26">
        <v>15</v>
      </c>
      <c r="E14" s="25" t="s">
        <v>12</v>
      </c>
      <c r="F14" s="20">
        <f t="shared" si="0"/>
        <v>0</v>
      </c>
      <c r="H14" s="120"/>
      <c r="I14" s="25" t="s">
        <v>11</v>
      </c>
      <c r="J14" s="27">
        <v>10</v>
      </c>
      <c r="K14" s="25" t="s">
        <v>12</v>
      </c>
      <c r="L14" s="28">
        <f t="shared" si="1"/>
        <v>0</v>
      </c>
    </row>
    <row r="15" spans="1:12" ht="19.5" customHeight="1" thickBot="1">
      <c r="A15" s="24" t="s">
        <v>17</v>
      </c>
      <c r="B15" s="117"/>
      <c r="C15" s="25" t="s">
        <v>11</v>
      </c>
      <c r="D15" s="26">
        <v>20</v>
      </c>
      <c r="E15" s="25" t="s">
        <v>12</v>
      </c>
      <c r="F15" s="20">
        <f t="shared" si="0"/>
        <v>0</v>
      </c>
      <c r="H15" s="120"/>
      <c r="I15" s="25" t="s">
        <v>11</v>
      </c>
      <c r="J15" s="27">
        <v>20</v>
      </c>
      <c r="K15" s="29" t="s">
        <v>12</v>
      </c>
      <c r="L15" s="28">
        <f t="shared" si="1"/>
        <v>0</v>
      </c>
    </row>
    <row r="16" spans="1:12" ht="19.5" customHeight="1" thickBot="1">
      <c r="A16" s="24" t="s">
        <v>18</v>
      </c>
      <c r="B16" s="117"/>
      <c r="C16" s="25" t="s">
        <v>11</v>
      </c>
      <c r="D16" s="26">
        <v>25</v>
      </c>
      <c r="E16" s="25" t="s">
        <v>12</v>
      </c>
      <c r="F16" s="20">
        <f t="shared" si="0"/>
        <v>0</v>
      </c>
      <c r="H16" s="158" t="s">
        <v>19</v>
      </c>
      <c r="I16" s="159"/>
      <c r="J16" s="159"/>
      <c r="K16" s="9" t="s">
        <v>12</v>
      </c>
      <c r="L16" s="31">
        <f>SUM(L10:L15)</f>
        <v>0</v>
      </c>
    </row>
    <row r="17" spans="1:12" ht="19.5" customHeight="1" thickBot="1">
      <c r="A17" s="24" t="s">
        <v>20</v>
      </c>
      <c r="B17" s="117"/>
      <c r="C17" s="25" t="s">
        <v>11</v>
      </c>
      <c r="D17" s="26">
        <v>50</v>
      </c>
      <c r="E17" s="25" t="s">
        <v>12</v>
      </c>
      <c r="F17" s="20">
        <f t="shared" si="0"/>
        <v>0</v>
      </c>
      <c r="H17" s="32"/>
      <c r="I17" s="33"/>
      <c r="J17" s="34"/>
      <c r="K17" s="33"/>
      <c r="L17" s="34"/>
    </row>
    <row r="18" spans="1:12" ht="19.5" customHeight="1">
      <c r="A18" s="24" t="s">
        <v>21</v>
      </c>
      <c r="B18" s="117"/>
      <c r="C18" s="25" t="s">
        <v>11</v>
      </c>
      <c r="D18" s="26">
        <v>75</v>
      </c>
      <c r="E18" s="25" t="s">
        <v>12</v>
      </c>
      <c r="F18" s="20">
        <f t="shared" si="0"/>
        <v>0</v>
      </c>
      <c r="H18" s="136" t="s">
        <v>22</v>
      </c>
      <c r="I18" s="137"/>
      <c r="J18" s="137"/>
      <c r="K18" s="35" t="s">
        <v>12</v>
      </c>
      <c r="L18" s="121"/>
    </row>
    <row r="19" spans="1:12" ht="19.5" customHeight="1" thickBot="1">
      <c r="A19" s="24" t="s">
        <v>23</v>
      </c>
      <c r="B19" s="117"/>
      <c r="C19" s="25" t="s">
        <v>11</v>
      </c>
      <c r="D19" s="26">
        <v>100</v>
      </c>
      <c r="E19" s="25" t="s">
        <v>12</v>
      </c>
      <c r="F19" s="20">
        <f t="shared" si="0"/>
        <v>0</v>
      </c>
      <c r="H19" s="154" t="s">
        <v>24</v>
      </c>
      <c r="I19" s="155"/>
      <c r="J19" s="155"/>
      <c r="K19" s="36" t="s">
        <v>12</v>
      </c>
      <c r="L19" s="37">
        <f>L16-L18</f>
        <v>0</v>
      </c>
    </row>
    <row r="20" spans="1:12" ht="19.5" customHeight="1">
      <c r="A20" s="24" t="s">
        <v>25</v>
      </c>
      <c r="B20" s="117"/>
      <c r="C20" s="25" t="s">
        <v>11</v>
      </c>
      <c r="D20" s="26">
        <v>125</v>
      </c>
      <c r="E20" s="25" t="s">
        <v>12</v>
      </c>
      <c r="F20" s="20">
        <f t="shared" si="0"/>
        <v>0</v>
      </c>
      <c r="H20" s="32"/>
      <c r="I20" s="33"/>
      <c r="J20" s="34"/>
      <c r="K20" s="33"/>
      <c r="L20" s="34"/>
    </row>
    <row r="21" spans="1:6" ht="19.5" customHeight="1">
      <c r="A21" s="24" t="s">
        <v>26</v>
      </c>
      <c r="B21" s="117"/>
      <c r="C21" s="25" t="s">
        <v>11</v>
      </c>
      <c r="D21" s="26">
        <v>150</v>
      </c>
      <c r="E21" s="25" t="s">
        <v>12</v>
      </c>
      <c r="F21" s="20">
        <f t="shared" si="0"/>
        <v>0</v>
      </c>
    </row>
    <row r="22" spans="1:6" ht="19.5" customHeight="1">
      <c r="A22" s="24" t="s">
        <v>27</v>
      </c>
      <c r="B22" s="117"/>
      <c r="C22" s="25" t="s">
        <v>11</v>
      </c>
      <c r="D22" s="26">
        <v>200</v>
      </c>
      <c r="E22" s="25" t="s">
        <v>12</v>
      </c>
      <c r="F22" s="20">
        <f t="shared" si="0"/>
        <v>0</v>
      </c>
    </row>
    <row r="23" spans="1:6" ht="19.5" customHeight="1">
      <c r="A23" s="24" t="s">
        <v>28</v>
      </c>
      <c r="B23" s="117"/>
      <c r="C23" s="25" t="s">
        <v>11</v>
      </c>
      <c r="D23" s="26">
        <v>250</v>
      </c>
      <c r="E23" s="25" t="s">
        <v>12</v>
      </c>
      <c r="F23" s="20">
        <f t="shared" si="0"/>
        <v>0</v>
      </c>
    </row>
    <row r="24" spans="1:6" ht="19.5" customHeight="1">
      <c r="A24" s="24" t="s">
        <v>29</v>
      </c>
      <c r="B24" s="117"/>
      <c r="C24" s="25" t="s">
        <v>11</v>
      </c>
      <c r="D24" s="26">
        <v>300</v>
      </c>
      <c r="E24" s="25" t="s">
        <v>12</v>
      </c>
      <c r="F24" s="20">
        <f t="shared" si="0"/>
        <v>0</v>
      </c>
    </row>
    <row r="25" spans="1:6" ht="19.5" customHeight="1">
      <c r="A25" s="24" t="s">
        <v>30</v>
      </c>
      <c r="B25" s="117"/>
      <c r="C25" s="25" t="s">
        <v>11</v>
      </c>
      <c r="D25" s="26">
        <v>350</v>
      </c>
      <c r="E25" s="25" t="s">
        <v>12</v>
      </c>
      <c r="F25" s="20">
        <f t="shared" si="0"/>
        <v>0</v>
      </c>
    </row>
    <row r="26" spans="1:6" ht="19.5" customHeight="1">
      <c r="A26" s="24" t="s">
        <v>31</v>
      </c>
      <c r="B26" s="117"/>
      <c r="C26" s="25" t="s">
        <v>11</v>
      </c>
      <c r="D26" s="26">
        <v>400</v>
      </c>
      <c r="E26" s="25" t="s">
        <v>12</v>
      </c>
      <c r="F26" s="20">
        <f t="shared" si="0"/>
        <v>0</v>
      </c>
    </row>
    <row r="27" spans="1:6" ht="19.5" customHeight="1" thickBot="1">
      <c r="A27" s="40" t="s">
        <v>32</v>
      </c>
      <c r="B27" s="118"/>
      <c r="C27" s="41" t="s">
        <v>11</v>
      </c>
      <c r="D27" s="42">
        <v>500</v>
      </c>
      <c r="E27" s="29" t="s">
        <v>12</v>
      </c>
      <c r="F27" s="20">
        <f t="shared" si="0"/>
        <v>0</v>
      </c>
    </row>
    <row r="28" spans="1:6" ht="19.5" customHeight="1" thickBot="1">
      <c r="A28" s="140" t="s">
        <v>33</v>
      </c>
      <c r="B28" s="141"/>
      <c r="C28" s="141"/>
      <c r="D28" s="142"/>
      <c r="E28" s="4" t="s">
        <v>12</v>
      </c>
      <c r="F28" s="43">
        <f>SUM(F10:F27)</f>
        <v>0</v>
      </c>
    </row>
    <row r="29" spans="1:12" ht="23.25" customHeight="1">
      <c r="A29" s="44"/>
      <c r="B29" s="8"/>
      <c r="C29" s="8"/>
      <c r="D29" s="8"/>
      <c r="E29" s="8"/>
      <c r="F29" s="9"/>
      <c r="G29" s="8"/>
      <c r="H29" s="8"/>
      <c r="I29" s="9"/>
      <c r="J29" s="10"/>
      <c r="K29" s="9"/>
      <c r="L29" s="10"/>
    </row>
    <row r="30" spans="1:12" ht="19.5" customHeight="1">
      <c r="A30" s="143" t="s">
        <v>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ht="9" customHeight="1" thickBot="1">
      <c r="A31" s="45"/>
    </row>
    <row r="32" spans="4:11" ht="19.5" customHeight="1">
      <c r="D32" s="150" t="s">
        <v>35</v>
      </c>
      <c r="E32" s="151"/>
      <c r="F32" s="151"/>
      <c r="G32" s="46"/>
      <c r="H32" s="46" t="s">
        <v>12</v>
      </c>
      <c r="I32" s="167">
        <f>L16</f>
        <v>0</v>
      </c>
      <c r="J32" s="168"/>
      <c r="K32" s="39"/>
    </row>
    <row r="33" spans="4:11" ht="19.5" customHeight="1">
      <c r="D33" s="152" t="s">
        <v>36</v>
      </c>
      <c r="E33" s="153"/>
      <c r="F33" s="153"/>
      <c r="G33" s="47"/>
      <c r="H33" s="48" t="s">
        <v>37</v>
      </c>
      <c r="I33" s="169">
        <f>F28</f>
        <v>0</v>
      </c>
      <c r="J33" s="170"/>
      <c r="K33" s="39"/>
    </row>
    <row r="34" spans="4:11" ht="19.5" customHeight="1">
      <c r="D34" s="171" t="s">
        <v>38</v>
      </c>
      <c r="E34" s="172"/>
      <c r="F34" s="172"/>
      <c r="G34" s="47"/>
      <c r="H34" s="47" t="s">
        <v>12</v>
      </c>
      <c r="I34" s="144">
        <f>I32-I33</f>
        <v>0</v>
      </c>
      <c r="J34" s="145"/>
      <c r="K34" s="39"/>
    </row>
    <row r="35" spans="4:11" ht="19.5" customHeight="1">
      <c r="D35" s="152" t="s">
        <v>39</v>
      </c>
      <c r="E35" s="153"/>
      <c r="F35" s="153"/>
      <c r="G35" s="47"/>
      <c r="H35" s="47" t="s">
        <v>40</v>
      </c>
      <c r="I35" s="163"/>
      <c r="J35" s="164"/>
      <c r="K35" s="39"/>
    </row>
    <row r="36" spans="4:11" ht="19.5" customHeight="1">
      <c r="D36" s="152" t="s">
        <v>41</v>
      </c>
      <c r="E36" s="153"/>
      <c r="F36" s="153"/>
      <c r="G36" s="47"/>
      <c r="H36" s="47" t="s">
        <v>40</v>
      </c>
      <c r="I36" s="165"/>
      <c r="J36" s="166"/>
      <c r="K36" s="39"/>
    </row>
    <row r="37" spans="4:11" ht="19.5" customHeight="1" thickBot="1">
      <c r="D37" s="154" t="s">
        <v>42</v>
      </c>
      <c r="E37" s="155"/>
      <c r="F37" s="155"/>
      <c r="G37" s="4"/>
      <c r="H37" s="9" t="s">
        <v>12</v>
      </c>
      <c r="I37" s="161">
        <f>SUM(I34:J36)</f>
        <v>0</v>
      </c>
      <c r="J37" s="162"/>
      <c r="K37" s="39"/>
    </row>
    <row r="38" spans="4:11" ht="9" customHeight="1" thickBot="1">
      <c r="D38" s="30"/>
      <c r="E38" s="30"/>
      <c r="F38" s="30"/>
      <c r="G38" s="7"/>
      <c r="H38" s="7"/>
      <c r="I38" s="49"/>
      <c r="J38" s="49"/>
      <c r="K38" s="39"/>
    </row>
    <row r="39" spans="4:11" ht="19.5" customHeight="1">
      <c r="D39" s="136" t="s">
        <v>43</v>
      </c>
      <c r="E39" s="137"/>
      <c r="F39" s="137"/>
      <c r="G39" s="33"/>
      <c r="H39" s="33" t="s">
        <v>12</v>
      </c>
      <c r="I39" s="146"/>
      <c r="J39" s="147"/>
      <c r="K39" s="39"/>
    </row>
    <row r="40" spans="4:11" ht="19.5" customHeight="1" thickBot="1">
      <c r="D40" s="138" t="s">
        <v>24</v>
      </c>
      <c r="E40" s="139"/>
      <c r="F40" s="139"/>
      <c r="G40" s="4"/>
      <c r="H40" s="4" t="s">
        <v>12</v>
      </c>
      <c r="I40" s="148">
        <f>I39-I37</f>
        <v>0</v>
      </c>
      <c r="J40" s="149"/>
      <c r="K40" s="39"/>
    </row>
    <row r="42" spans="4:10" ht="42.75" customHeight="1" thickBot="1">
      <c r="D42" s="50" t="s">
        <v>44</v>
      </c>
      <c r="E42" s="50"/>
      <c r="F42" s="51"/>
      <c r="G42" s="51"/>
      <c r="H42" s="51"/>
      <c r="I42" s="51"/>
      <c r="J42" s="51"/>
    </row>
  </sheetData>
  <sheetProtection/>
  <mergeCells count="25">
    <mergeCell ref="D40:F40"/>
    <mergeCell ref="A28:D28"/>
    <mergeCell ref="A30:L30"/>
    <mergeCell ref="I34:J34"/>
    <mergeCell ref="I39:J39"/>
    <mergeCell ref="I40:J40"/>
    <mergeCell ref="D32:F32"/>
    <mergeCell ref="D33:F33"/>
    <mergeCell ref="D37:F37"/>
    <mergeCell ref="I36:J36"/>
    <mergeCell ref="H19:J19"/>
    <mergeCell ref="I32:J32"/>
    <mergeCell ref="I33:J33"/>
    <mergeCell ref="D34:F34"/>
    <mergeCell ref="D39:F39"/>
    <mergeCell ref="I37:J37"/>
    <mergeCell ref="D35:F35"/>
    <mergeCell ref="D36:F36"/>
    <mergeCell ref="I35:J35"/>
    <mergeCell ref="A1:L1"/>
    <mergeCell ref="A2:L2"/>
    <mergeCell ref="H16:J16"/>
    <mergeCell ref="H18:J18"/>
    <mergeCell ref="A8:F8"/>
    <mergeCell ref="H8:L8"/>
  </mergeCells>
  <printOptions horizontalCentered="1" verticalCentered="1"/>
  <pageMargins left="0" right="0" top="0.2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Lottery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GLIM</dc:creator>
  <cp:keywords/>
  <dc:description/>
  <cp:lastModifiedBy>Carmella Politano</cp:lastModifiedBy>
  <cp:lastPrinted>2013-01-08T19:48:36Z</cp:lastPrinted>
  <dcterms:created xsi:type="dcterms:W3CDTF">2006-05-02T20:49:59Z</dcterms:created>
  <dcterms:modified xsi:type="dcterms:W3CDTF">2016-04-25T22:16:31Z</dcterms:modified>
  <cp:category/>
  <cp:version/>
  <cp:contentType/>
  <cp:contentStatus/>
</cp:coreProperties>
</file>